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6" windowWidth="5088" windowHeight="11640"/>
  </bookViews>
  <sheets>
    <sheet name="GHG2015" sheetId="4"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U30" i="4" l="1"/>
  <c r="T30" i="4"/>
  <c r="S30" i="4"/>
  <c r="R30" i="4"/>
  <c r="Q30" i="4"/>
  <c r="P30" i="4"/>
  <c r="O30" i="4"/>
  <c r="N30" i="4"/>
  <c r="M30" i="4"/>
  <c r="L30" i="4"/>
  <c r="K30" i="4"/>
  <c r="J30" i="4"/>
  <c r="I30" i="4"/>
  <c r="H30" i="4"/>
  <c r="G30" i="4"/>
  <c r="F30" i="4"/>
  <c r="E30" i="4"/>
  <c r="D30" i="4"/>
  <c r="C30" i="4"/>
</calcChain>
</file>

<file path=xl/sharedStrings.xml><?xml version="1.0" encoding="utf-8"?>
<sst xmlns="http://schemas.openxmlformats.org/spreadsheetml/2006/main" count="2631" uniqueCount="216">
  <si>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</si>
  <si>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</si>
  <si>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</si>
  <si>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</si>
  <si>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</si>
  <si>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</si>
  <si>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</si>
  <si>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</si>
  <si>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</si>
  <si>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</si>
  <si>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</si>
  <si>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</si>
  <si>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</si>
  <si>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</si>
  <si>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</si>
  <si>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</si>
  <si>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</si>
  <si>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</si>
  <si>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</si>
  <si>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</si>
  <si>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</si>
  <si>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</si>
  <si>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</si>
  <si>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</si>
  <si>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</si>
  <si>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</si>
  <si>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</si>
  <si>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</si>
  <si>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</si>
  <si>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</si>
  <si>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</si>
  <si>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</si>
  <si>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</si>
  <si>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</si>
  <si>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</si>
  <si>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Sources:</t>
  </si>
  <si>
    <t>Definitions &amp; Technical notes:</t>
  </si>
  <si>
    <t>Algeria</t>
  </si>
  <si>
    <t>Azerbaijan</t>
  </si>
  <si>
    <t>Barbados</t>
  </si>
  <si>
    <t>Belarus</t>
  </si>
  <si>
    <t>Belize</t>
  </si>
  <si>
    <t>Benin</t>
  </si>
  <si>
    <t>Bhutan</t>
  </si>
  <si>
    <t>Bulgaria</t>
  </si>
  <si>
    <t>Cambodia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</si>
  <si>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</si>
  <si>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</si>
  <si>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</si>
  <si>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</si>
  <si>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</si>
  <si>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</si>
  <si>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</si>
  <si>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</si>
  <si>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</si>
  <si>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</si>
  <si>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</si>
  <si>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</si>
  <si>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</si>
  <si>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</si>
  <si>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</si>
  <si>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</si>
  <si>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</si>
  <si>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</si>
  <si>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</si>
  <si>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Mauritius</t>
  </si>
  <si>
    <t>Monaco</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</si>
  <si>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</si>
  <si>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</si>
  <si>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</si>
  <si>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</si>
  <si>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</si>
  <si>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</si>
  <si>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</si>
  <si>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</si>
  <si>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</si>
  <si>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</si>
  <si>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</si>
  <si>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</si>
  <si>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</si>
  <si>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</si>
  <si>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</si>
  <si>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</si>
  <si>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</si>
  <si>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</si>
  <si>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</si>
  <si>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</si>
  <si>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</si>
  <si>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</si>
  <si>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</si>
  <si>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</si>
  <si>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</si>
  <si>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</si>
  <si>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</si>
  <si>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</si>
  <si>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</si>
  <si>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</si>
  <si>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</si>
  <si>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</si>
  <si>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Chad</t>
  </si>
  <si>
    <t>Comoros</t>
  </si>
  <si>
    <t>Congo</t>
  </si>
  <si>
    <t>Djibouti</t>
  </si>
  <si>
    <t>Ecuador</t>
  </si>
  <si>
    <t>El Salvador</t>
  </si>
  <si>
    <t>Eritrea</t>
  </si>
  <si>
    <t>Fiji</t>
  </si>
  <si>
    <t>Gambia</t>
  </si>
  <si>
    <t>Guinea-Bissau</t>
  </si>
  <si>
    <t>Guyana</t>
  </si>
  <si>
    <t>Indonesia</t>
  </si>
  <si>
    <t>Israel</t>
  </si>
  <si>
    <t>Jordan</t>
  </si>
  <si>
    <t>Kenya</t>
  </si>
  <si>
    <t>Lesotho</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</si>
  <si>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</si>
  <si>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</si>
  <si>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</si>
  <si>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</si>
  <si>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</si>
  <si>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</si>
  <si>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</si>
  <si>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</si>
  <si>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</si>
  <si>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</si>
  <si>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</si>
  <si>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</si>
  <si>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</si>
  <si>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</si>
  <si>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</si>
  <si>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</si>
  <si>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</si>
  <si>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</si>
  <si>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</si>
  <si>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</si>
  <si>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</si>
  <si>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</si>
  <si>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</si>
  <si>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</si>
  <si>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</si>
  <si>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</si>
  <si>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</si>
  <si>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</si>
  <si>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</si>
  <si>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</si>
  <si>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</si>
  <si>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</si>
  <si>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</si>
  <si>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Maldives</t>
  </si>
  <si>
    <t>Nauru</t>
  </si>
  <si>
    <t>Nepal</t>
  </si>
  <si>
    <t>Niger</t>
  </si>
  <si>
    <t>Palau</t>
  </si>
  <si>
    <t>Papua New Guinea</t>
  </si>
  <si>
    <t>Saint Kitts and Nevis</t>
  </si>
  <si>
    <t>Saudi Arabia</t>
  </si>
  <si>
    <t>Singapore</t>
  </si>
  <si>
    <t>Solomon Islands</t>
  </si>
  <si>
    <t>South Africa</t>
  </si>
  <si>
    <t>Tuvalu</t>
  </si>
  <si>
    <t xml:space="preserve">Data on greenhouse gas emissions are usually estimated according to international methodologies on the basis of national statistics on energy, industrial and agricultural production, waste management and land use, etc. </t>
  </si>
  <si>
    <t>...</t>
  </si>
  <si>
    <r>
      <t>Greenhouse gases (GHG)</t>
    </r>
    <r>
      <rPr>
        <sz val="8"/>
        <rFont val="Arial"/>
        <family val="2"/>
      </rPr>
      <t xml:space="preserve"> are those gaseous constituents of the atmosphere, both natural and anthropogenic, that absorb and emit radiation at specific wavelengths within the spectrum of thermal infrared radiation emitted by the Earth’s surface, the atmosphere itself, and by clouds. This property causes the greenhouse effect. Water vapour (H</t>
    </r>
    <r>
      <rPr>
        <vertAlign val="subscript"/>
        <sz val="8"/>
        <rFont val="Arial"/>
        <family val="2"/>
      </rPr>
      <t>2</t>
    </r>
    <r>
      <rPr>
        <sz val="8"/>
        <rFont val="Arial"/>
        <family val="2"/>
      </rPr>
      <t>O), carbon dioxide (CO</t>
    </r>
    <r>
      <rPr>
        <vertAlign val="subscript"/>
        <sz val="8"/>
        <rFont val="Arial"/>
        <family val="2"/>
      </rPr>
      <t>2</t>
    </r>
    <r>
      <rPr>
        <sz val="8"/>
        <rFont val="Arial"/>
        <family val="2"/>
      </rPr>
      <t>), nitrous oxide (N</t>
    </r>
    <r>
      <rPr>
        <vertAlign val="subscript"/>
        <sz val="8"/>
        <rFont val="Arial"/>
        <family val="2"/>
      </rPr>
      <t>2</t>
    </r>
    <r>
      <rPr>
        <sz val="8"/>
        <rFont val="Arial"/>
        <family val="2"/>
      </rPr>
      <t>O), methane (CH</t>
    </r>
    <r>
      <rPr>
        <vertAlign val="subscript"/>
        <sz val="8"/>
        <rFont val="Arial"/>
        <family val="2"/>
      </rPr>
      <t>4</t>
    </r>
    <r>
      <rPr>
        <sz val="8"/>
        <rFont val="Arial"/>
        <family val="2"/>
      </rPr>
      <t>) and ozone (O</t>
    </r>
    <r>
      <rPr>
        <vertAlign val="subscript"/>
        <sz val="8"/>
        <rFont val="Arial"/>
        <family val="2"/>
      </rPr>
      <t>3</t>
    </r>
    <r>
      <rPr>
        <sz val="8"/>
        <rFont val="Arial"/>
        <family val="2"/>
      </rPr>
      <t>) are the primary greenhouse gases in the Earth’s atmosphere. Moreover, there are a number of entirely human-made greenhouse gases in the atmosphere, such as the halocarbons and other chlorine- and bromine-containing substances, dealt with under the Montreal Protocol. Beside CO</t>
    </r>
    <r>
      <rPr>
        <vertAlign val="subscript"/>
        <sz val="8"/>
        <rFont val="Arial"/>
        <family val="2"/>
      </rPr>
      <t>2</t>
    </r>
    <r>
      <rPr>
        <sz val="8"/>
        <rFont val="Arial"/>
        <family val="2"/>
      </rPr>
      <t>, N</t>
    </r>
    <r>
      <rPr>
        <vertAlign val="subscript"/>
        <sz val="8"/>
        <rFont val="Arial"/>
        <family val="2"/>
      </rPr>
      <t>2</t>
    </r>
    <r>
      <rPr>
        <sz val="8"/>
        <rFont val="Arial"/>
        <family val="2"/>
      </rPr>
      <t>O and CH</t>
    </r>
    <r>
      <rPr>
        <vertAlign val="subscript"/>
        <sz val="8"/>
        <rFont val="Arial"/>
        <family val="2"/>
      </rPr>
      <t>4</t>
    </r>
    <r>
      <rPr>
        <sz val="8"/>
        <rFont val="Arial"/>
        <family val="2"/>
      </rPr>
      <t>, the Kyoto Protocol deals with the greenhouse gases sulphur hexafluoride (SF</t>
    </r>
    <r>
      <rPr>
        <vertAlign val="subscript"/>
        <sz val="8"/>
        <rFont val="Arial"/>
        <family val="2"/>
      </rPr>
      <t>6</t>
    </r>
    <r>
      <rPr>
        <sz val="8"/>
        <rFont val="Arial"/>
        <family val="2"/>
      </rPr>
      <t xml:space="preserve">), hydrofluorocarbons (HFCs) and perfluorocarbons (PFCs). </t>
    </r>
  </si>
  <si>
    <t>Country</t>
  </si>
  <si>
    <t>Environmental Indicators and Selected Time Series</t>
  </si>
  <si>
    <t>Choose a country from the following drop-down list:</t>
  </si>
  <si>
    <r>
      <t>mio. tonnes of CO</t>
    </r>
    <r>
      <rPr>
        <i/>
        <vertAlign val="subscript"/>
        <sz val="8"/>
        <rFont val="Arial"/>
        <family val="2"/>
      </rPr>
      <t>2</t>
    </r>
    <r>
      <rPr>
        <i/>
        <sz val="8"/>
        <rFont val="Arial"/>
        <family val="2"/>
      </rPr>
      <t xml:space="preserve"> equivalent</t>
    </r>
  </si>
  <si>
    <t>San Marino</t>
  </si>
  <si>
    <t>Venezuela (Bolivarian Republic of)</t>
  </si>
  <si>
    <t>Total greenhouse gas emissions</t>
  </si>
  <si>
    <t xml:space="preserve">Data Quality: </t>
  </si>
  <si>
    <t>Afghanistan</t>
  </si>
  <si>
    <t>Andorra</t>
  </si>
  <si>
    <t>Angola</t>
  </si>
  <si>
    <t>Bolivia (Plurinational State of)</t>
  </si>
  <si>
    <t>Bosnia and Herzegovina</t>
  </si>
  <si>
    <t>Brunei Darussalam</t>
  </si>
  <si>
    <t>Cabo Verde</t>
  </si>
  <si>
    <t>Cyprus</t>
  </si>
  <si>
    <t>Democratic People's Republic of Korea</t>
  </si>
  <si>
    <t>Democratic Republic of the Congo</t>
  </si>
  <si>
    <t>Equatorial Guinea</t>
  </si>
  <si>
    <t>Iraq</t>
  </si>
  <si>
    <t>Kuwait</t>
  </si>
  <si>
    <t>Lao People's Democratic Republic</t>
  </si>
  <si>
    <t>Liberia</t>
  </si>
  <si>
    <t>Libya</t>
  </si>
  <si>
    <t>Marshall Islands</t>
  </si>
  <si>
    <t>Micronesia (Federated States of)</t>
  </si>
  <si>
    <t>Montenegro</t>
  </si>
  <si>
    <t>Myanmar</t>
  </si>
  <si>
    <t>Oman</t>
  </si>
  <si>
    <t>Qatar</t>
  </si>
  <si>
    <t>Republic of Korea</t>
  </si>
  <si>
    <t>Saint Vincent and the Grenadines</t>
  </si>
  <si>
    <t>Serbia</t>
  </si>
  <si>
    <t>Sierra Leone</t>
  </si>
  <si>
    <t>Somalia</t>
  </si>
  <si>
    <t>South Sudan</t>
  </si>
  <si>
    <t>Syrian Arab Republic</t>
  </si>
  <si>
    <t>The former Yugoslav Republic of Macedonia</t>
  </si>
  <si>
    <t>Timor-Leste</t>
  </si>
  <si>
    <t>United Kingdom of Great Britain and Northern Ireland</t>
  </si>
  <si>
    <t>United Republic of Tanzania</t>
  </si>
  <si>
    <t>United States of America</t>
  </si>
  <si>
    <t xml:space="preserve">The best known and most widely used methodology is the 1996 Guidelines of the Intergovernmental Panel for Climate Change (IPCC) which is the basis for reporting to the UNFCCC. </t>
  </si>
  <si>
    <r>
      <rPr>
        <sz val="8"/>
        <rFont val="Arial"/>
        <family val="2"/>
      </rPr>
      <t xml:space="preserve">See:  </t>
    </r>
    <r>
      <rPr>
        <u/>
        <sz val="8"/>
        <color indexed="12"/>
        <rFont val="Arial"/>
        <family val="2"/>
      </rPr>
      <t xml:space="preserve"> http://www.ipcc-nggip.iges.or.jp/public/2006gl/index.htm</t>
    </r>
    <r>
      <rPr>
        <sz val="8"/>
        <rFont val="Arial"/>
        <family val="2"/>
      </rPr>
      <t xml:space="preserve"> .</t>
    </r>
  </si>
  <si>
    <r>
      <rPr>
        <sz val="8"/>
        <rFont val="Arial"/>
        <family val="2"/>
      </rPr>
      <t xml:space="preserve">See: </t>
    </r>
    <r>
      <rPr>
        <u/>
        <sz val="8"/>
        <color indexed="12"/>
        <rFont val="Arial"/>
        <family val="2"/>
      </rPr>
      <t>http://unfccc.int/ghg_data/ghg_data_unfccc/data_sources/items/3816.php</t>
    </r>
    <r>
      <rPr>
        <sz val="8"/>
        <rFont val="Arial"/>
        <family val="2"/>
      </rPr>
      <t xml:space="preserve"> .</t>
    </r>
  </si>
  <si>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</si>
  <si>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r>
      <t>Last update:</t>
    </r>
    <r>
      <rPr>
        <sz val="12"/>
        <rFont val="Arial"/>
        <family val="2"/>
      </rPr>
      <t xml:space="preserve"> November 2015</t>
    </r>
  </si>
  <si>
    <t>Côte d'Ivoire</t>
  </si>
  <si>
    <t>UN Framework Convention on Climate Change (UNFCCC) Secretariat.</t>
  </si>
  <si>
    <r>
      <rPr>
        <sz val="8"/>
        <rFont val="Arial"/>
        <family val="2"/>
      </rPr>
      <t xml:space="preserve">See: </t>
    </r>
    <r>
      <rPr>
        <u/>
        <sz val="8"/>
        <color indexed="12"/>
        <rFont val="Arial"/>
        <family val="2"/>
      </rPr>
      <t>http://unfccc.int</t>
    </r>
    <r>
      <rPr>
        <sz val="8"/>
        <rFont val="Arial"/>
        <family val="2"/>
      </rPr>
      <t xml:space="preserve"> .</t>
    </r>
  </si>
  <si>
    <t>Countries report their greenhouse gas emissions to UNFCCC according to the Intergovernmental Panel on Climate Change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</si>
  <si>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r>
      <rPr>
        <sz val="8"/>
        <rFont val="Arial"/>
        <family val="2"/>
      </rPr>
      <t xml:space="preserve">See:  </t>
    </r>
    <r>
      <rPr>
        <u/>
        <sz val="8"/>
        <color indexed="12"/>
        <rFont val="Arial"/>
        <family val="2"/>
      </rPr>
      <t>http://www.ipcc-nggip.iges.or.jp/public/gl/invs1.htm</t>
    </r>
    <r>
      <rPr>
        <sz val="8"/>
        <rFont val="Arial"/>
        <family val="2"/>
      </rPr>
      <t xml:space="preserve"> . </t>
    </r>
  </si>
  <si>
    <t>The latest revision and update of this guideline is 2006 IPCC Guidelines for National Greenhouse Gas Inventories.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</si>
</sst>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numFmt numFmtId="165" formatCode="###\ ###\ ###\ ##0.00"/>
  </numFmts>
  <fonts count="29" x14ac:knownFonts="1">
    <font>
      <sz val="10"/>
      <name val="Arial"/>
    </font>
    <font>
      <sz val="10"/>
      <name val="Arial"/>
      <family val="2"/>
    </font>
    <font>
      <b/>
      <sz val="10"/>
      <name val="Arial"/>
      <family val="2"/>
    </font>
    <font>
      <sz val="8"/>
      <name val="Arial"/>
      <family val="2"/>
    </font>
    <font>
      <sz val="8"/>
      <name val="Arial"/>
      <family val="2"/>
    </font>
    <font>
      <i/>
      <sz val="8"/>
      <name val="Arial"/>
      <family val="2"/>
    </font>
    <font>
      <b/>
      <u/>
      <sz val="9"/>
      <name val="Arial"/>
      <family val="2"/>
    </font>
    <font>
      <vertAlign val="subscript"/>
      <sz val="8"/>
      <name val="Arial"/>
      <family val="2"/>
    </font>
    <font>
      <sz val="10"/>
      <color indexed="8"/>
      <name val="Arial"/>
      <family val="2"/>
    </font>
    <font>
      <sz val="8"/>
      <color indexed="8"/>
      <name val="Arial"/>
      <family val="2"/>
    </font>
    <font>
      <b/>
      <sz val="8"/>
      <color indexed="8"/>
      <name val="Arial"/>
      <family val="2"/>
    </font>
    <font>
      <sz val="10"/>
      <name val="Arial"/>
      <family val="2"/>
    </font>
    <font>
      <i/>
      <vertAlign val="superscript"/>
      <sz val="10"/>
      <name val="Arial"/>
      <family val="2"/>
    </font>
    <font>
      <b/>
      <sz val="8"/>
      <name val="Arial"/>
      <family val="2"/>
    </font>
    <font>
      <i/>
      <sz val="12"/>
      <name val="Arial"/>
      <family val="2"/>
    </font>
    <font>
      <sz val="12"/>
      <name val="Arial"/>
      <family val="2"/>
    </font>
    <font>
      <b/>
      <sz val="10"/>
      <color indexed="8"/>
      <name val="Arial"/>
      <family val="2"/>
    </font>
    <font>
      <b/>
      <sz val="15"/>
      <name val="Arial"/>
      <family val="2"/>
    </font>
    <font>
      <b/>
      <sz val="8"/>
      <color indexed="9"/>
      <name val="Arial"/>
      <family val="2"/>
    </font>
    <font>
      <sz val="8"/>
      <color indexed="9"/>
      <name val="Arial"/>
      <family val="2"/>
    </font>
    <font>
      <u/>
      <sz val="10"/>
      <color indexed="12"/>
      <name val="Arial"/>
      <family val="2"/>
    </font>
    <font>
      <b/>
      <sz val="10"/>
      <color indexed="12"/>
      <name val="Arial"/>
      <family val="2"/>
    </font>
    <font>
      <b/>
      <sz val="13"/>
      <name val="Arial"/>
      <family val="2"/>
    </font>
    <font>
      <i/>
      <vertAlign val="subscript"/>
      <sz val="8"/>
      <name val="Arial"/>
      <family val="2"/>
    </font>
    <font>
      <b/>
      <i/>
      <u/>
      <sz val="9"/>
      <name val="Arial"/>
      <family val="2"/>
    </font>
    <font>
      <sz val="10"/>
      <name val="Arial"/>
      <family val="2"/>
    </font>
    <font>
      <b/>
      <i/>
      <sz val="9"/>
      <name val="Arial"/>
      <family val="2"/>
    </font>
    <font>
      <b/>
      <u/>
      <sz val="9"/>
      <name val="Arial"/>
      <family val="2"/>
    </font>
    <font>
      <u/>
      <sz val="8"/>
      <color indexed="12"/>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0"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cellStyleXfs>
  <cellXfs count="92">
    <xf numFmtId="0" fontId="0" fillId="0" borderId="0" xfId="0"/>
    <xf numFmtId="0" fontId="2" fillId="2" borderId="0" xfId="0" applyFont="1" applyFill="1" applyProtection="1">
      <protection locked="0"/>
    </xf>
    <xf numFmtId="0" fontId="0" fillId="2" borderId="0" xfId="0" applyFill="1" applyProtection="1">
      <protection locked="0"/>
    </xf>
    <xf numFmtId="165" fontId="3" fillId="2" borderId="0" xfId="0" applyNumberFormat="1" applyFont="1" applyFill="1" applyAlignment="1" applyProtection="1">
      <alignment horizontal="left"/>
      <protection locked="0"/>
    </xf>
    <xf numFmtId="165" fontId="1" fillId="2" borderId="0" xfId="0" applyNumberFormat="1" applyFont="1" applyFill="1" applyAlignment="1" applyProtection="1">
      <alignment horizontal="right"/>
      <protection locked="0"/>
    </xf>
    <xf numFmtId="165" fontId="1" fillId="2" borderId="0" xfId="0" applyNumberFormat="1" applyFont="1" applyFill="1" applyProtection="1">
      <protection locked="0"/>
    </xf>
    <xf numFmtId="165" fontId="0" fillId="2" borderId="0" xfId="0" applyNumberFormat="1" applyFill="1" applyProtection="1">
      <protection locked="0"/>
    </xf>
    <xf numFmtId="0" fontId="0" fillId="0" borderId="0" xfId="0" applyProtection="1">
      <protection locked="0"/>
    </xf>
    <xf numFmtId="0" fontId="17" fillId="2" borderId="0" xfId="0" applyFont="1" applyFill="1" applyAlignment="1" applyProtection="1">
      <alignment horizontal="left"/>
      <protection locked="0"/>
    </xf>
    <xf numFmtId="165" fontId="5" fillId="2" borderId="0" xfId="0" applyNumberFormat="1" applyFont="1" applyFill="1" applyAlignment="1" applyProtection="1">
      <alignment horizontal="right"/>
      <protection locked="0"/>
    </xf>
    <xf numFmtId="165" fontId="3" fillId="2" borderId="0" xfId="0" applyNumberFormat="1" applyFont="1" applyFill="1" applyAlignment="1" applyProtection="1">
      <alignment horizontal="right"/>
      <protection locked="0"/>
    </xf>
    <xf numFmtId="164" fontId="9" fillId="2" borderId="0" xfId="4" applyNumberFormat="1" applyFont="1" applyFill="1" applyBorder="1" applyAlignment="1" applyProtection="1">
      <alignment horizontal="right" wrapText="1"/>
      <protection locked="0"/>
    </xf>
    <xf numFmtId="0" fontId="14" fillId="2" borderId="0" xfId="0" applyFont="1" applyFill="1" applyAlignment="1" applyProtection="1">
      <alignment horizontal="right"/>
      <protection locked="0"/>
    </xf>
    <xf numFmtId="49" fontId="15" fillId="2" borderId="0" xfId="0" applyNumberFormat="1" applyFont="1" applyFill="1" applyAlignment="1" applyProtection="1">
      <alignment horizontal="right"/>
      <protection locked="0"/>
    </xf>
    <xf numFmtId="165" fontId="4" fillId="2" borderId="0" xfId="0" applyNumberFormat="1" applyFont="1" applyFill="1" applyAlignment="1" applyProtection="1">
      <alignment horizontal="center"/>
      <protection locked="0"/>
    </xf>
    <xf numFmtId="165" fontId="9" fillId="3" borderId="0" xfId="3" applyNumberFormat="1" applyFont="1" applyFill="1" applyBorder="1" applyAlignment="1" applyProtection="1">
      <alignment horizontal="left"/>
      <protection locked="0"/>
    </xf>
    <xf numFmtId="165" fontId="9" fillId="3" borderId="0" xfId="3" applyNumberFormat="1" applyFont="1" applyFill="1" applyBorder="1" applyAlignment="1" applyProtection="1">
      <alignment wrapText="1"/>
      <protection locked="0"/>
    </xf>
    <xf numFmtId="165" fontId="9" fillId="3" borderId="0" xfId="3" applyNumberFormat="1" applyFont="1" applyFill="1" applyBorder="1" applyAlignment="1" applyProtection="1">
      <alignment horizontal="right"/>
      <protection locked="0"/>
    </xf>
    <xf numFmtId="165" fontId="9" fillId="3" borderId="0" xfId="3" applyNumberFormat="1" applyFont="1" applyFill="1" applyBorder="1" applyAlignment="1" applyProtection="1">
      <alignment horizontal="right" wrapText="1"/>
      <protection locked="0"/>
    </xf>
    <xf numFmtId="165" fontId="0" fillId="0" borderId="0" xfId="0" applyNumberFormat="1" applyAlignment="1" applyProtection="1">
      <alignment horizontal="right"/>
      <protection locked="0"/>
    </xf>
    <xf numFmtId="165" fontId="0" fillId="0" borderId="0" xfId="0" applyNumberFormat="1" applyProtection="1">
      <protection locked="0"/>
    </xf>
    <xf numFmtId="0" fontId="3" fillId="0" borderId="0" xfId="0" applyFont="1" applyAlignment="1" applyProtection="1">
      <alignment horizontal="right"/>
      <protection locked="0"/>
    </xf>
    <xf numFmtId="165" fontId="12" fillId="0" borderId="0" xfId="0" applyNumberFormat="1" applyFont="1" applyAlignment="1" applyProtection="1">
      <alignment horizontal="left" wrapText="1"/>
      <protection locked="0"/>
    </xf>
    <xf numFmtId="0" fontId="0" fillId="0" borderId="0" xfId="0" applyAlignment="1" applyProtection="1">
      <protection locked="0"/>
    </xf>
    <xf numFmtId="165" fontId="0" fillId="0" borderId="0" xfId="0" applyNumberFormat="1" applyAlignment="1" applyProtection="1">
      <protection locked="0"/>
    </xf>
    <xf numFmtId="165" fontId="12" fillId="0" borderId="0" xfId="0" applyNumberFormat="1" applyFont="1" applyAlignment="1" applyProtection="1">
      <alignment horizontal="left"/>
      <protection locked="0"/>
    </xf>
    <xf numFmtId="0" fontId="21" fillId="2" borderId="0" xfId="0" applyFont="1" applyFill="1" applyProtection="1">
      <protection locked="0"/>
    </xf>
    <xf numFmtId="49" fontId="15" fillId="2" borderId="0" xfId="0" applyNumberFormat="1" applyFont="1" applyFill="1" applyAlignment="1" applyProtection="1">
      <protection locked="0"/>
    </xf>
    <xf numFmtId="0" fontId="22" fillId="2" borderId="0" xfId="0" applyFont="1" applyFill="1" applyProtection="1">
      <protection locked="0"/>
    </xf>
    <xf numFmtId="0" fontId="11" fillId="0" borderId="0" xfId="0" applyFont="1" applyAlignment="1" applyProtection="1">
      <alignment horizontal="left"/>
      <protection hidden="1"/>
    </xf>
    <xf numFmtId="0" fontId="18" fillId="0" borderId="0" xfId="5" applyNumberFormat="1" applyFont="1" applyFill="1" applyBorder="1" applyAlignment="1" applyProtection="1">
      <alignment horizontal="right"/>
      <protection hidden="1"/>
    </xf>
    <xf numFmtId="165" fontId="19" fillId="0" borderId="0" xfId="0" applyNumberFormat="1" applyFont="1" applyFill="1" applyAlignment="1" applyProtection="1">
      <alignment wrapText="1"/>
      <protection hidden="1"/>
    </xf>
    <xf numFmtId="165" fontId="19" fillId="0" borderId="0" xfId="0" applyNumberFormat="1" applyFont="1" applyFill="1" applyProtection="1">
      <protection hidden="1"/>
    </xf>
    <xf numFmtId="165" fontId="5" fillId="4" borderId="1" xfId="0" applyNumberFormat="1" applyFont="1" applyFill="1" applyBorder="1" applyAlignment="1" applyProtection="1">
      <alignment horizontal="right"/>
      <protection hidden="1"/>
    </xf>
    <xf numFmtId="165" fontId="5" fillId="4" borderId="2" xfId="0" applyNumberFormat="1" applyFont="1" applyFill="1" applyBorder="1" applyAlignment="1" applyProtection="1">
      <alignment horizontal="right"/>
      <protection hidden="1"/>
    </xf>
    <xf numFmtId="165" fontId="3" fillId="4" borderId="2" xfId="0" applyNumberFormat="1" applyFont="1" applyFill="1" applyBorder="1" applyAlignment="1" applyProtection="1">
      <alignment horizontal="right"/>
      <protection hidden="1"/>
    </xf>
    <xf numFmtId="165" fontId="1" fillId="4" borderId="2" xfId="0" applyNumberFormat="1" applyFont="1" applyFill="1" applyBorder="1" applyProtection="1">
      <protection hidden="1"/>
    </xf>
    <xf numFmtId="164" fontId="9" fillId="4" borderId="2" xfId="4" applyNumberFormat="1" applyFont="1" applyFill="1" applyBorder="1" applyAlignment="1" applyProtection="1">
      <alignment horizontal="right" wrapText="1"/>
      <protection hidden="1"/>
    </xf>
    <xf numFmtId="0" fontId="14" fillId="4" borderId="2" xfId="0" applyFont="1" applyFill="1" applyBorder="1" applyAlignment="1" applyProtection="1">
      <alignment horizontal="right"/>
      <protection hidden="1"/>
    </xf>
    <xf numFmtId="49" fontId="15" fillId="4" borderId="2" xfId="0" applyNumberFormat="1" applyFont="1" applyFill="1" applyBorder="1" applyAlignment="1" applyProtection="1">
      <alignment horizontal="right"/>
      <protection hidden="1"/>
    </xf>
    <xf numFmtId="165" fontId="0" fillId="4" borderId="3" xfId="0" applyNumberFormat="1" applyFill="1" applyBorder="1" applyProtection="1">
      <protection hidden="1"/>
    </xf>
    <xf numFmtId="165" fontId="5" fillId="4" borderId="4" xfId="0" applyNumberFormat="1" applyFont="1" applyFill="1" applyBorder="1" applyAlignment="1" applyProtection="1">
      <alignment horizontal="right"/>
      <protection hidden="1"/>
    </xf>
    <xf numFmtId="165" fontId="5" fillId="4" borderId="0" xfId="0" applyNumberFormat="1" applyFont="1" applyFill="1" applyBorder="1" applyAlignment="1" applyProtection="1">
      <alignment horizontal="right"/>
      <protection hidden="1"/>
    </xf>
    <xf numFmtId="165" fontId="3" fillId="4" borderId="0" xfId="0" applyNumberFormat="1" applyFont="1" applyFill="1" applyBorder="1" applyAlignment="1" applyProtection="1">
      <alignment horizontal="right"/>
      <protection hidden="1"/>
    </xf>
    <xf numFmtId="165" fontId="1" fillId="4" borderId="0" xfId="0" applyNumberFormat="1" applyFont="1" applyFill="1" applyBorder="1" applyProtection="1">
      <protection hidden="1"/>
    </xf>
    <xf numFmtId="164" fontId="9" fillId="4" borderId="0" xfId="4" applyNumberFormat="1" applyFont="1" applyFill="1" applyBorder="1" applyAlignment="1" applyProtection="1">
      <alignment horizontal="right" wrapText="1"/>
      <protection hidden="1"/>
    </xf>
    <xf numFmtId="0" fontId="14" fillId="4" borderId="0" xfId="0" applyFont="1" applyFill="1" applyBorder="1" applyAlignment="1" applyProtection="1">
      <alignment horizontal="right"/>
      <protection hidden="1"/>
    </xf>
    <xf numFmtId="49" fontId="15" fillId="4" borderId="0" xfId="0" applyNumberFormat="1" applyFont="1" applyFill="1" applyBorder="1" applyAlignment="1" applyProtection="1">
      <alignment horizontal="right"/>
      <protection hidden="1"/>
    </xf>
    <xf numFmtId="165" fontId="0" fillId="4" borderId="5" xfId="0" applyNumberFormat="1" applyFill="1" applyBorder="1" applyProtection="1">
      <protection hidden="1"/>
    </xf>
    <xf numFmtId="165" fontId="5" fillId="4" borderId="6" xfId="0" applyNumberFormat="1" applyFont="1" applyFill="1" applyBorder="1" applyAlignment="1" applyProtection="1">
      <alignment horizontal="right"/>
      <protection hidden="1"/>
    </xf>
    <xf numFmtId="165" fontId="5" fillId="4" borderId="7" xfId="0" applyNumberFormat="1" applyFont="1" applyFill="1" applyBorder="1" applyAlignment="1" applyProtection="1">
      <alignment horizontal="right"/>
      <protection hidden="1"/>
    </xf>
    <xf numFmtId="165" fontId="3" fillId="4" borderId="7" xfId="0" applyNumberFormat="1" applyFont="1" applyFill="1" applyBorder="1" applyAlignment="1" applyProtection="1">
      <alignment horizontal="right"/>
      <protection hidden="1"/>
    </xf>
    <xf numFmtId="165" fontId="1" fillId="4" borderId="7" xfId="0" applyNumberFormat="1" applyFont="1" applyFill="1" applyBorder="1" applyProtection="1">
      <protection hidden="1"/>
    </xf>
    <xf numFmtId="164" fontId="9" fillId="4" borderId="7" xfId="4" applyNumberFormat="1" applyFont="1" applyFill="1" applyBorder="1" applyAlignment="1" applyProtection="1">
      <alignment horizontal="right" wrapText="1"/>
      <protection hidden="1"/>
    </xf>
    <xf numFmtId="0" fontId="14" fillId="4" borderId="7" xfId="0" applyFont="1" applyFill="1" applyBorder="1" applyAlignment="1" applyProtection="1">
      <alignment horizontal="right"/>
      <protection hidden="1"/>
    </xf>
    <xf numFmtId="49" fontId="15" fillId="4" borderId="7" xfId="0" applyNumberFormat="1" applyFont="1" applyFill="1" applyBorder="1" applyAlignment="1" applyProtection="1">
      <alignment horizontal="right"/>
      <protection hidden="1"/>
    </xf>
    <xf numFmtId="165" fontId="0" fillId="4" borderId="8" xfId="0" applyNumberFormat="1" applyFill="1" applyBorder="1" applyProtection="1">
      <protection hidden="1"/>
    </xf>
    <xf numFmtId="2" fontId="16" fillId="5" borderId="0" xfId="5" applyNumberFormat="1" applyFont="1" applyFill="1" applyBorder="1" applyAlignment="1" applyProtection="1">
      <alignment horizontal="left" vertical="center"/>
      <protection locked="0"/>
    </xf>
    <xf numFmtId="0" fontId="10" fillId="5" borderId="0" xfId="5" applyNumberFormat="1" applyFont="1" applyFill="1" applyBorder="1" applyAlignment="1" applyProtection="1">
      <alignment horizontal="right" vertical="center"/>
      <protection locked="0"/>
    </xf>
    <xf numFmtId="49" fontId="14" fillId="2" borderId="0" xfId="0" applyNumberFormat="1" applyFont="1" applyFill="1" applyAlignment="1" applyProtection="1">
      <alignment horizontal="right"/>
      <protection locked="0"/>
    </xf>
    <xf numFmtId="0" fontId="1" fillId="0" borderId="0" xfId="0" applyFont="1" applyProtection="1">
      <protection locked="0"/>
    </xf>
    <xf numFmtId="0" fontId="1" fillId="0" borderId="0" xfId="0" applyFont="1" applyProtection="1">
      <protection hidden="1"/>
    </xf>
    <xf numFmtId="0" fontId="24" fillId="0" borderId="0" xfId="0" applyFont="1" applyProtection="1">
      <protection locked="0"/>
    </xf>
    <xf numFmtId="0" fontId="25" fillId="0" borderId="0" xfId="0" applyFont="1" applyProtection="1">
      <protection locked="0"/>
    </xf>
    <xf numFmtId="0" fontId="26" fillId="0" borderId="0" xfId="0" applyFont="1" applyAlignment="1" applyProtection="1">
      <protection locked="0"/>
    </xf>
    <xf numFmtId="0" fontId="11" fillId="0" borderId="0" xfId="0" applyFont="1" applyProtection="1">
      <protection hidden="1"/>
    </xf>
    <xf numFmtId="165" fontId="9" fillId="6" borderId="0" xfId="6" applyNumberFormat="1" applyFont="1" applyFill="1" applyBorder="1" applyAlignment="1" applyProtection="1">
      <alignment horizontal="right" wrapText="1"/>
      <protection locked="0"/>
    </xf>
    <xf numFmtId="165" fontId="9" fillId="0" borderId="0" xfId="6" applyNumberFormat="1" applyFont="1" applyFill="1" applyBorder="1" applyAlignment="1" applyProtection="1">
      <alignment horizontal="right" wrapText="1"/>
      <protection locked="0"/>
    </xf>
    <xf numFmtId="165" fontId="9" fillId="6" borderId="0" xfId="6" applyNumberFormat="1" applyFont="1" applyFill="1" applyBorder="1" applyAlignment="1" applyProtection="1">
      <alignment horizontal="right"/>
      <protection locked="0"/>
    </xf>
    <xf numFmtId="165" fontId="9" fillId="6" borderId="0" xfId="5" applyNumberFormat="1" applyFont="1" applyFill="1" applyBorder="1" applyAlignment="1" applyProtection="1">
      <alignment horizontal="right"/>
      <protection locked="0"/>
    </xf>
    <xf numFmtId="165" fontId="9" fillId="0" borderId="0" xfId="6" applyNumberFormat="1" applyFont="1" applyFill="1" applyBorder="1" applyAlignment="1" applyProtection="1">
      <alignment horizontal="right"/>
      <protection locked="0"/>
    </xf>
    <xf numFmtId="165" fontId="9" fillId="0" borderId="0" xfId="2" applyNumberFormat="1" applyFont="1" applyFill="1" applyBorder="1" applyAlignment="1" applyProtection="1">
      <alignment wrapText="1"/>
      <protection locked="0"/>
    </xf>
    <xf numFmtId="165" fontId="9" fillId="6" borderId="0" xfId="2" applyNumberFormat="1" applyFont="1" applyFill="1" applyBorder="1" applyAlignment="1" applyProtection="1">
      <alignment wrapText="1"/>
      <protection locked="0"/>
    </xf>
    <xf numFmtId="165" fontId="0" fillId="2" borderId="0" xfId="0" applyNumberFormat="1" applyFill="1" applyAlignment="1" applyProtection="1">
      <alignment horizontal="right"/>
      <protection locked="0"/>
    </xf>
    <xf numFmtId="0" fontId="9" fillId="0" borderId="0" xfId="3" applyFont="1" applyFill="1" applyBorder="1" applyAlignment="1">
      <alignment wrapText="1"/>
    </xf>
    <xf numFmtId="0" fontId="1" fillId="0" borderId="0" xfId="0" applyFont="1" applyFill="1"/>
    <xf numFmtId="0" fontId="0" fillId="0" borderId="0" xfId="0" applyBorder="1" applyProtection="1">
      <protection locked="0"/>
    </xf>
    <xf numFmtId="0" fontId="13"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28" fillId="0" borderId="0" xfId="1" applyFont="1" applyAlignment="1" applyProtection="1">
      <alignment horizontal="left" wrapText="1"/>
      <protection locked="0"/>
    </xf>
    <xf numFmtId="0" fontId="27" fillId="0" borderId="0" xfId="0" applyFont="1" applyFill="1" applyAlignment="1">
      <alignment horizontal="left" wrapText="1"/>
    </xf>
    <xf numFmtId="49" fontId="28" fillId="0" borderId="0" xfId="1" applyNumberFormat="1" applyFont="1" applyAlignment="1" applyProtection="1">
      <alignment horizontal="left" wrapText="1"/>
      <protection locked="0"/>
    </xf>
    <xf numFmtId="0" fontId="20" fillId="0" borderId="0" xfId="1" applyAlignment="1" applyProtection="1">
      <alignment horizontal="left" wrapText="1"/>
    </xf>
    <xf numFmtId="0" fontId="6" fillId="0" borderId="0" xfId="0" applyFont="1" applyAlignment="1" applyProtection="1">
      <alignment horizontal="left" wrapText="1"/>
      <protection locked="0"/>
    </xf>
    <xf numFmtId="0" fontId="3" fillId="0" borderId="0" xfId="0" applyNumberFormat="1" applyFont="1" applyFill="1" applyAlignment="1">
      <alignment horizontal="left" wrapText="1"/>
    </xf>
    <xf numFmtId="165" fontId="4" fillId="2" borderId="0" xfId="0" applyNumberFormat="1" applyFont="1" applyFill="1" applyAlignment="1" applyProtection="1">
      <alignment horizontal="center"/>
      <protection locked="0"/>
    </xf>
    <xf numFmtId="49" fontId="11" fillId="7" borderId="9" xfId="0" applyNumberFormat="1" applyFont="1" applyFill="1" applyBorder="1" applyAlignment="1" applyProtection="1">
      <alignment horizontal="left" shrinkToFit="1"/>
      <protection locked="0"/>
    </xf>
    <xf numFmtId="49" fontId="11" fillId="7" borderId="10" xfId="0" applyNumberFormat="1" applyFont="1" applyFill="1" applyBorder="1" applyAlignment="1" applyProtection="1">
      <alignment horizontal="left" shrinkToFit="1"/>
      <protection locked="0"/>
    </xf>
    <xf numFmtId="49" fontId="11" fillId="7" borderId="11" xfId="0" applyNumberFormat="1" applyFont="1" applyFill="1" applyBorder="1" applyAlignment="1" applyProtection="1">
      <alignment horizontal="left" shrinkToFit="1"/>
      <protection locked="0"/>
    </xf>
    <xf numFmtId="0" fontId="5" fillId="3" borderId="0" xfId="0" applyFont="1" applyFill="1" applyAlignment="1" applyProtection="1">
      <alignment horizontal="center"/>
      <protection locked="0"/>
    </xf>
    <xf numFmtId="49" fontId="3" fillId="0" borderId="0" xfId="0" applyNumberFormat="1" applyFont="1" applyAlignment="1" applyProtection="1">
      <alignment horizontal="left" wrapText="1"/>
      <protection locked="0"/>
    </xf>
    <xf numFmtId="165" fontId="3" fillId="0" borderId="0" xfId="0" applyNumberFormat="1" applyFont="1" applyAlignment="1" applyProtection="1">
      <alignment wrapText="1"/>
      <protection locked="0"/>
    </xf>
  </cellXfs>
  <cellStyles count="7">
    <cellStyle name="Hyperlink" xfId="1" builtinId="8"/>
    <cellStyle name="Normal" xfId="0" builtinId="0"/>
    <cellStyle name="Normal_CO2" xfId="2"/>
    <cellStyle name="Normal_GHG" xfId="3"/>
    <cellStyle name="Normal_NOx" xfId="4"/>
    <cellStyle name="Normal_Sheet1" xfId="5"/>
    <cellStyle name="Normal_SO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Total Greenhouse Gas Emissions</a:t>
            </a:r>
          </a:p>
        </c:rich>
      </c:tx>
      <c:layout>
        <c:manualLayout>
          <c:xMode val="edge"/>
          <c:yMode val="edge"/>
          <c:x val="0.27643544179334079"/>
          <c:y val="4.1401273885350316E-2"/>
        </c:manualLayout>
      </c:layout>
      <c:overlay val="0"/>
      <c:spPr>
        <a:noFill/>
        <a:ln w="25400">
          <a:noFill/>
        </a:ln>
      </c:spPr>
    </c:title>
    <c:autoTitleDeleted val="0"/>
    <c:plotArea>
      <c:layout>
        <c:manualLayout>
          <c:layoutTarget val="inner"/>
          <c:xMode val="edge"/>
          <c:yMode val="edge"/>
          <c:x val="0.14652584187119616"/>
          <c:y val="0.27707006369426751"/>
          <c:w val="0.82628490209839489"/>
          <c:h val="0.42993630573248404"/>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0000" mc:Ignorable="a14" a14:legacySpreadsheetColorIndex="37"/>
                </a:gs>
                <a:gs pos="100000">
                  <a:srgbClr xmlns:mc="http://schemas.openxmlformats.org/markup-compatibility/2006" xmlns:a14="http://schemas.microsoft.com/office/drawing/2010/main" val="3B0000" mc:Ignorable="a14" a14:legacySpreadsheetColorIndex="37">
                    <a:gamma/>
                    <a:shade val="46275"/>
                    <a:invGamma/>
                  </a:srgbClr>
                </a:gs>
              </a:gsLst>
              <a:lin ang="0" scaled="1"/>
            </a:gradFill>
            <a:ln w="12700">
              <a:solidFill>
                <a:srgbClr val="000000"/>
              </a:solidFill>
              <a:prstDash val="solid"/>
            </a:ln>
          </c:spPr>
          <c:invertIfNegative val="0"/>
          <c:cat>
            <c:numRef>
              <c:f>'GHG2015'!$C$29:$U$29</c:f>
              <c:numCache>
                <c:formatCode>General</c:formatCode>
                <c:ptCount val="19"/>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'GHG2015'!$C$30:$U$30</c:f>
              <c:numCache>
                <c:formatCode>###\ ###\ ###\ ##0.00</c:formatCode>
                <c:ptCount val="19"/>
                <c:pt idx="0">
                  <c:v>0</c:v>
                </c:pt>
                <c:pt idx="1">
                  <c:v>0</c:v>
                </c:pt>
                <c:pt idx="2">
                  <c:v>0</c:v>
                </c:pt>
                <c:pt idx="3">
                  <c:v>0</c:v>
                </c:pt>
                <c:pt idx="4">
                  <c:v>0</c:v>
                </c:pt>
                <c:pt idx="5">
                  <c:v>0</c:v>
                </c:pt>
                <c:pt idx="6">
                  <c:v>0</c:v>
                </c:pt>
                <c:pt idx="7">
                  <c:v>0</c:v>
                </c:pt>
                <c:pt idx="8">
                  <c:v>0</c:v>
                </c:pt>
                <c:pt idx="9">
                  <c:v>0</c:v>
                </c:pt>
                <c:pt idx="10">
                  <c:v>0</c:v>
                </c:pt>
                <c:pt idx="11">
                  <c:v>0</c:v>
                </c:pt>
                <c:pt idx="12">
                  <c:v>19.328019999999999</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30"/>
        <c:axId val="86195584"/>
        <c:axId val="97048064"/>
      </c:barChart>
      <c:catAx>
        <c:axId val="86195584"/>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en-GB"/>
                  <a:t>Time (year)</a:t>
                </a:r>
              </a:p>
            </c:rich>
          </c:tx>
          <c:layout>
            <c:manualLayout>
              <c:xMode val="edge"/>
              <c:yMode val="edge"/>
              <c:x val="0.83232727517821603"/>
              <c:y val="0.8566878980891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7048064"/>
        <c:crosses val="autoZero"/>
        <c:auto val="1"/>
        <c:lblAlgn val="ctr"/>
        <c:lblOffset val="100"/>
        <c:tickLblSkip val="1"/>
        <c:tickMarkSkip val="1"/>
        <c:noMultiLvlLbl val="0"/>
      </c:catAx>
      <c:valAx>
        <c:axId val="97048064"/>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n-GB" sz="875" b="1" i="0" u="none" strike="noStrike" baseline="0">
                    <a:solidFill>
                      <a:srgbClr val="000000"/>
                    </a:solidFill>
                    <a:latin typeface="Arial"/>
                    <a:cs typeface="Arial"/>
                  </a:rPr>
                  <a:t>mio. tonnes of CO</a:t>
                </a:r>
                <a:r>
                  <a:rPr lang="en-GB" sz="875" b="1" i="0" u="none" strike="noStrike" baseline="-25000">
                    <a:solidFill>
                      <a:srgbClr val="000000"/>
                    </a:solidFill>
                    <a:latin typeface="Arial"/>
                    <a:cs typeface="Arial"/>
                  </a:rPr>
                  <a:t>2</a:t>
                </a:r>
                <a:r>
                  <a:rPr lang="en-GB" sz="875" b="1" i="0" u="none" strike="noStrike" baseline="0">
                    <a:solidFill>
                      <a:srgbClr val="000000"/>
                    </a:solidFill>
                    <a:latin typeface="Arial"/>
                    <a:cs typeface="Arial"/>
                  </a:rPr>
                  <a:t> equivalent</a:t>
                </a:r>
              </a:p>
            </c:rich>
          </c:tx>
          <c:layout>
            <c:manualLayout>
              <c:xMode val="edge"/>
              <c:yMode val="edge"/>
              <c:x val="1.2084592145015106E-2"/>
              <c:y val="0.23885350318471338"/>
            </c:manualLayout>
          </c:layout>
          <c:overlay val="0"/>
          <c:spPr>
            <a:noFill/>
            <a:ln w="25400">
              <a:noFill/>
            </a:ln>
          </c:spPr>
        </c:title>
        <c:numFmt formatCode="###\ ###\ ###\ ##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1955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91440</xdr:colOff>
      <xdr:row>24</xdr:row>
      <xdr:rowOff>30480</xdr:rowOff>
    </xdr:from>
    <xdr:to>
      <xdr:col>15</xdr:col>
      <xdr:colOff>182880</xdr:colOff>
      <xdr:row>25</xdr:row>
      <xdr:rowOff>38100</xdr:rowOff>
    </xdr:to>
    <xdr:sp macro="" textlink="">
      <xdr:nvSpPr>
        <xdr:cNvPr id="2" name="Text Box 6"/>
        <xdr:cNvSpPr txBox="1">
          <a:spLocks noChangeArrowheads="1"/>
        </xdr:cNvSpPr>
      </xdr:nvSpPr>
      <xdr:spPr bwMode="auto">
        <a:xfrm>
          <a:off x="5448300" y="3863340"/>
          <a:ext cx="3246120" cy="14478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twoCellAnchor>
    <xdr:from>
      <xdr:col>5</xdr:col>
      <xdr:colOff>327660</xdr:colOff>
      <xdr:row>9</xdr:row>
      <xdr:rowOff>0</xdr:rowOff>
    </xdr:from>
    <xdr:to>
      <xdr:col>15</xdr:col>
      <xdr:colOff>114300</xdr:colOff>
      <xdr:row>23</xdr:row>
      <xdr:rowOff>152400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nfccc.int/ghg_data/ghg_data_unfccc/data_sources/items/3816.php" TargetMode="External"/><Relationship Id="rId2" Type="http://schemas.openxmlformats.org/officeDocument/2006/relationships/hyperlink" Target="http://www.ipcc-nggip.iges.or.jp/public/2006gl/index.htm" TargetMode="External"/><Relationship Id="rId1" Type="http://schemas.openxmlformats.org/officeDocument/2006/relationships/hyperlink" Target="http://www.ipcc-nggip.iges.or.jp/public/gl/invs1.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unfccc.int/ghg_data/ghg_data_unfccc/data_sources/items/3816.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6"/>
  <sheetViews>
    <sheetView tabSelected="1" zoomScale="90" zoomScaleNormal="90" workbookViewId="0">
      <pane ySplit="32" topLeftCell="A33" activePane="bottomLeft" state="frozenSplit"/>
      <selection pane="bottomLeft" activeCell="B33" sqref="B33"/>
    </sheetView>
  </sheetViews>
  <sheetFormatPr defaultColWidth="9.109375" defaultRowHeight="13.2" x14ac:dyDescent="0.25"/>
  <cols>
    <col min="1" max="1" width="1.33203125" style="63" customWidth="1"/>
    <col min="2" max="2" width="25" style="7" customWidth="1"/>
    <col min="3" max="3" width="7.6640625" style="20" customWidth="1"/>
    <col min="4" max="4" width="7.6640625" style="19" customWidth="1"/>
    <col min="5" max="5" width="7.6640625" style="20" customWidth="1"/>
    <col min="6" max="6" width="7.6640625" style="19" customWidth="1"/>
    <col min="7" max="7" width="7.6640625" style="20" customWidth="1"/>
    <col min="8" max="8" width="7.6640625" style="19" customWidth="1"/>
    <col min="9" max="19" width="7.6640625" style="20" customWidth="1"/>
    <col min="20" max="21" width="7.6640625" style="7" customWidth="1"/>
    <col min="22" max="16384" width="9.109375" style="7"/>
  </cols>
  <sheetData>
    <row r="1" spans="1:21" ht="6.75" customHeight="1" x14ac:dyDescent="0.25">
      <c r="A1" s="60"/>
    </row>
    <row r="2" spans="1:21" x14ac:dyDescent="0.25">
      <c r="A2" s="60"/>
      <c r="B2" s="2"/>
      <c r="C2" s="3"/>
      <c r="D2" s="4"/>
      <c r="E2" s="3"/>
      <c r="F2" s="4"/>
      <c r="G2" s="3"/>
      <c r="H2" s="4"/>
      <c r="I2" s="5"/>
      <c r="J2" s="5"/>
      <c r="K2" s="5"/>
      <c r="L2" s="5"/>
      <c r="M2" s="5"/>
      <c r="N2" s="5"/>
      <c r="O2" s="5"/>
      <c r="P2" s="5"/>
      <c r="Q2" s="5"/>
      <c r="R2" s="5"/>
      <c r="S2" s="6"/>
      <c r="T2" s="14"/>
      <c r="U2" s="14"/>
    </row>
    <row r="3" spans="1:21" ht="19.2" x14ac:dyDescent="0.35">
      <c r="A3" s="60"/>
      <c r="B3" s="8" t="s">
        <v>164</v>
      </c>
      <c r="C3" s="3"/>
      <c r="D3" s="4"/>
      <c r="E3" s="3"/>
      <c r="F3" s="4"/>
      <c r="G3" s="3"/>
      <c r="H3" s="4"/>
      <c r="I3" s="5"/>
      <c r="J3" s="5"/>
      <c r="K3" s="5"/>
      <c r="L3" s="5"/>
      <c r="M3" s="5"/>
      <c r="N3" s="5"/>
      <c r="O3" s="5"/>
      <c r="P3" s="5"/>
      <c r="Q3" s="5"/>
      <c r="R3" s="5"/>
      <c r="S3" s="6"/>
      <c r="T3" s="14"/>
      <c r="U3" s="14"/>
    </row>
    <row r="4" spans="1:21" ht="8.25" customHeight="1" x14ac:dyDescent="0.35">
      <c r="A4" s="60"/>
      <c r="B4" s="8"/>
      <c r="C4" s="3"/>
      <c r="D4" s="4"/>
      <c r="E4" s="3"/>
      <c r="F4" s="4"/>
      <c r="G4" s="3"/>
      <c r="H4" s="4"/>
      <c r="I4" s="5"/>
      <c r="J4" s="5"/>
      <c r="K4" s="5"/>
      <c r="L4" s="5"/>
      <c r="M4" s="5"/>
      <c r="N4" s="5"/>
      <c r="O4" s="5"/>
      <c r="P4" s="5"/>
      <c r="Q4" s="5"/>
      <c r="R4" s="5"/>
      <c r="S4" s="6"/>
      <c r="T4" s="14"/>
      <c r="U4" s="14"/>
    </row>
    <row r="5" spans="1:21" ht="16.8" x14ac:dyDescent="0.3">
      <c r="A5" s="60"/>
      <c r="B5" s="28" t="s">
        <v>169</v>
      </c>
      <c r="C5" s="3"/>
      <c r="D5" s="4"/>
      <c r="E5" s="3"/>
      <c r="F5" s="9"/>
      <c r="G5" s="9"/>
      <c r="H5" s="10"/>
      <c r="I5" s="5"/>
      <c r="J5" s="5"/>
      <c r="K5" s="9"/>
      <c r="L5" s="6"/>
      <c r="M5" s="11"/>
      <c r="N5" s="12"/>
      <c r="O5" s="27"/>
      <c r="P5" s="59" t="s">
        <v>209</v>
      </c>
      <c r="Q5" s="6"/>
      <c r="R5" s="85"/>
      <c r="S5" s="85"/>
      <c r="T5" s="14"/>
      <c r="U5" s="14"/>
    </row>
    <row r="6" spans="1:21" ht="11.25" customHeight="1" x14ac:dyDescent="0.3">
      <c r="A6" s="60"/>
      <c r="B6" s="1"/>
      <c r="C6" s="3"/>
      <c r="D6" s="4"/>
      <c r="E6" s="3"/>
      <c r="F6" s="9"/>
      <c r="G6" s="9"/>
      <c r="H6" s="10"/>
      <c r="I6" s="5"/>
      <c r="J6" s="5"/>
      <c r="K6" s="9"/>
      <c r="L6" s="11"/>
      <c r="M6" s="12"/>
      <c r="N6" s="13"/>
      <c r="O6" s="13"/>
      <c r="P6" s="6"/>
      <c r="Q6" s="9"/>
      <c r="R6" s="14"/>
      <c r="S6" s="14"/>
      <c r="T6" s="14"/>
      <c r="U6" s="14"/>
    </row>
    <row r="7" spans="1:21" x14ac:dyDescent="0.25">
      <c r="A7" s="60"/>
      <c r="B7" s="1"/>
      <c r="C7" s="3"/>
      <c r="D7" s="4"/>
      <c r="E7" s="26" t="s">
        <v>165</v>
      </c>
      <c r="F7" s="73"/>
      <c r="G7" s="9"/>
      <c r="H7" s="10"/>
      <c r="I7" s="5"/>
      <c r="J7" s="5"/>
      <c r="K7" s="9"/>
      <c r="L7" s="11"/>
      <c r="M7" s="86" t="s">
        <v>171</v>
      </c>
      <c r="N7" s="87"/>
      <c r="O7" s="87"/>
      <c r="P7" s="88"/>
      <c r="Q7" s="9"/>
      <c r="R7" s="14"/>
      <c r="S7" s="14"/>
      <c r="T7" s="14"/>
      <c r="U7" s="14"/>
    </row>
    <row r="8" spans="1:21" ht="12.75" customHeight="1" thickBot="1" x14ac:dyDescent="0.35">
      <c r="A8" s="60"/>
      <c r="B8" s="1"/>
      <c r="C8" s="3"/>
      <c r="D8" s="4"/>
      <c r="E8" s="3"/>
      <c r="F8" s="9"/>
      <c r="G8" s="9"/>
      <c r="H8" s="10"/>
      <c r="I8" s="5"/>
      <c r="J8" s="5"/>
      <c r="K8" s="9"/>
      <c r="L8" s="11"/>
      <c r="M8" s="12"/>
      <c r="N8" s="13"/>
      <c r="O8" s="13"/>
      <c r="P8" s="6"/>
      <c r="Q8" s="9"/>
      <c r="R8" s="14"/>
      <c r="S8" s="14"/>
      <c r="T8" s="14"/>
      <c r="U8" s="14"/>
    </row>
    <row r="9" spans="1:21" ht="12.75" customHeight="1" x14ac:dyDescent="0.3">
      <c r="A9" s="60"/>
      <c r="B9" s="1"/>
      <c r="C9" s="3"/>
      <c r="D9" s="4"/>
      <c r="E9" s="3"/>
      <c r="F9" s="33"/>
      <c r="G9" s="34"/>
      <c r="H9" s="35"/>
      <c r="I9" s="36"/>
      <c r="J9" s="36"/>
      <c r="K9" s="34"/>
      <c r="L9" s="37"/>
      <c r="M9" s="38"/>
      <c r="N9" s="39"/>
      <c r="O9" s="39"/>
      <c r="P9" s="40"/>
      <c r="Q9" s="9"/>
      <c r="R9" s="14"/>
      <c r="S9" s="14"/>
      <c r="T9" s="14"/>
      <c r="U9" s="14"/>
    </row>
    <row r="10" spans="1:21" ht="12.75" customHeight="1" x14ac:dyDescent="0.3">
      <c r="A10" s="60"/>
      <c r="B10" s="1"/>
      <c r="C10" s="3"/>
      <c r="D10" s="4"/>
      <c r="E10" s="3"/>
      <c r="F10" s="41"/>
      <c r="G10" s="42"/>
      <c r="H10" s="43"/>
      <c r="I10" s="44"/>
      <c r="J10" s="44"/>
      <c r="K10" s="42"/>
      <c r="L10" s="45"/>
      <c r="M10" s="46"/>
      <c r="N10" s="47"/>
      <c r="O10" s="47"/>
      <c r="P10" s="48"/>
      <c r="Q10" s="9"/>
      <c r="R10" s="14"/>
      <c r="S10" s="14"/>
      <c r="T10" s="14"/>
      <c r="U10" s="14"/>
    </row>
    <row r="11" spans="1:21" ht="12.75" customHeight="1" x14ac:dyDescent="0.3">
      <c r="A11" s="60"/>
      <c r="B11" s="1"/>
      <c r="C11" s="3"/>
      <c r="D11" s="4"/>
      <c r="E11" s="3"/>
      <c r="F11" s="41"/>
      <c r="G11" s="42"/>
      <c r="H11" s="43"/>
      <c r="I11" s="44"/>
      <c r="J11" s="44"/>
      <c r="K11" s="42"/>
      <c r="L11" s="45"/>
      <c r="M11" s="46"/>
      <c r="N11" s="47"/>
      <c r="O11" s="47"/>
      <c r="P11" s="48"/>
      <c r="Q11" s="9"/>
      <c r="R11" s="14"/>
      <c r="S11" s="14"/>
      <c r="T11" s="14"/>
      <c r="U11" s="14"/>
    </row>
    <row r="12" spans="1:21" ht="12.75" customHeight="1" x14ac:dyDescent="0.3">
      <c r="A12" s="60"/>
      <c r="B12" s="1"/>
      <c r="C12" s="3"/>
      <c r="D12" s="4"/>
      <c r="E12" s="3"/>
      <c r="F12" s="41"/>
      <c r="G12" s="42"/>
      <c r="H12" s="43"/>
      <c r="I12" s="44"/>
      <c r="J12" s="44"/>
      <c r="K12" s="42"/>
      <c r="L12" s="45"/>
      <c r="M12" s="46"/>
      <c r="N12" s="47"/>
      <c r="O12" s="47"/>
      <c r="P12" s="48"/>
      <c r="Q12" s="9"/>
      <c r="R12" s="14"/>
      <c r="S12" s="14"/>
      <c r="T12" s="14"/>
      <c r="U12" s="14"/>
    </row>
    <row r="13" spans="1:21" ht="12.75" customHeight="1" x14ac:dyDescent="0.3">
      <c r="A13" s="60"/>
      <c r="B13" s="1"/>
      <c r="C13" s="3"/>
      <c r="D13" s="4"/>
      <c r="E13" s="3"/>
      <c r="F13" s="41"/>
      <c r="G13" s="42"/>
      <c r="H13" s="43"/>
      <c r="I13" s="44"/>
      <c r="J13" s="44"/>
      <c r="K13" s="42"/>
      <c r="L13" s="45"/>
      <c r="M13" s="46"/>
      <c r="N13" s="47"/>
      <c r="O13" s="47"/>
      <c r="P13" s="48"/>
      <c r="Q13" s="9"/>
      <c r="R13" s="14"/>
      <c r="S13" s="14"/>
      <c r="T13" s="14"/>
      <c r="U13" s="14"/>
    </row>
    <row r="14" spans="1:21" ht="12.75" customHeight="1" x14ac:dyDescent="0.3">
      <c r="A14" s="60"/>
      <c r="B14" s="1"/>
      <c r="C14" s="3"/>
      <c r="D14" s="4"/>
      <c r="E14" s="3"/>
      <c r="F14" s="41"/>
      <c r="G14" s="42"/>
      <c r="H14" s="43"/>
      <c r="I14" s="44"/>
      <c r="J14" s="44"/>
      <c r="K14" s="42"/>
      <c r="L14" s="45"/>
      <c r="M14" s="46"/>
      <c r="N14" s="47"/>
      <c r="O14" s="47"/>
      <c r="P14" s="48"/>
      <c r="Q14" s="9"/>
      <c r="R14" s="14"/>
      <c r="S14" s="14"/>
      <c r="T14" s="14"/>
      <c r="U14" s="14"/>
    </row>
    <row r="15" spans="1:21" ht="12.75" customHeight="1" x14ac:dyDescent="0.3">
      <c r="A15" s="60"/>
      <c r="B15" s="1"/>
      <c r="C15" s="3"/>
      <c r="D15" s="4"/>
      <c r="E15" s="3"/>
      <c r="F15" s="41"/>
      <c r="G15" s="42"/>
      <c r="H15" s="43"/>
      <c r="I15" s="44"/>
      <c r="J15" s="44"/>
      <c r="K15" s="42"/>
      <c r="L15" s="45"/>
      <c r="M15" s="46"/>
      <c r="N15" s="47"/>
      <c r="O15" s="47"/>
      <c r="P15" s="48"/>
      <c r="Q15" s="9"/>
      <c r="R15" s="14"/>
      <c r="S15" s="14"/>
      <c r="T15" s="14"/>
      <c r="U15" s="14"/>
    </row>
    <row r="16" spans="1:21" ht="12.75" customHeight="1" x14ac:dyDescent="0.3">
      <c r="A16" s="60"/>
      <c r="B16" s="1"/>
      <c r="C16" s="3"/>
      <c r="D16" s="4"/>
      <c r="E16" s="3"/>
      <c r="F16" s="41"/>
      <c r="G16" s="42"/>
      <c r="H16" s="43"/>
      <c r="I16" s="44"/>
      <c r="J16" s="44"/>
      <c r="K16" s="42"/>
      <c r="L16" s="45"/>
      <c r="M16" s="46"/>
      <c r="N16" s="47"/>
      <c r="O16" s="47"/>
      <c r="P16" s="48"/>
      <c r="Q16" s="9"/>
      <c r="R16" s="14"/>
      <c r="S16" s="14"/>
      <c r="T16" s="14"/>
      <c r="U16" s="14"/>
    </row>
    <row r="17" spans="1:30" ht="12.75" customHeight="1" x14ac:dyDescent="0.3">
      <c r="A17" s="60"/>
      <c r="B17" s="1"/>
      <c r="C17" s="3"/>
      <c r="D17" s="4"/>
      <c r="E17" s="3"/>
      <c r="F17" s="41"/>
      <c r="G17" s="42"/>
      <c r="H17" s="43"/>
      <c r="I17" s="44"/>
      <c r="J17" s="44"/>
      <c r="K17" s="42"/>
      <c r="L17" s="45"/>
      <c r="M17" s="46"/>
      <c r="N17" s="47"/>
      <c r="O17" s="47"/>
      <c r="P17" s="48"/>
      <c r="Q17" s="9"/>
      <c r="R17" s="14"/>
      <c r="S17" s="14"/>
      <c r="T17" s="14"/>
      <c r="U17" s="14"/>
    </row>
    <row r="18" spans="1:30" ht="12.75" customHeight="1" x14ac:dyDescent="0.3">
      <c r="A18" s="60"/>
      <c r="B18" s="1"/>
      <c r="C18" s="3"/>
      <c r="D18" s="4"/>
      <c r="E18" s="3"/>
      <c r="F18" s="41"/>
      <c r="G18" s="42"/>
      <c r="H18" s="43"/>
      <c r="I18" s="44"/>
      <c r="J18" s="44"/>
      <c r="K18" s="42"/>
      <c r="L18" s="45"/>
      <c r="M18" s="46"/>
      <c r="N18" s="47"/>
      <c r="O18" s="47"/>
      <c r="P18" s="48"/>
      <c r="Q18" s="9"/>
      <c r="R18" s="14"/>
      <c r="S18" s="14"/>
      <c r="T18" s="14"/>
      <c r="U18" s="14"/>
    </row>
    <row r="19" spans="1:30" ht="12.75" customHeight="1" x14ac:dyDescent="0.3">
      <c r="A19" s="60"/>
      <c r="B19" s="1"/>
      <c r="C19" s="3"/>
      <c r="D19" s="4"/>
      <c r="E19" s="3"/>
      <c r="F19" s="41"/>
      <c r="G19" s="42"/>
      <c r="H19" s="43"/>
      <c r="I19" s="44"/>
      <c r="J19" s="44"/>
      <c r="K19" s="42"/>
      <c r="L19" s="45"/>
      <c r="M19" s="46"/>
      <c r="N19" s="47"/>
      <c r="O19" s="47"/>
      <c r="P19" s="48"/>
      <c r="Q19" s="9"/>
      <c r="R19" s="14"/>
      <c r="S19" s="14"/>
      <c r="T19" s="14"/>
      <c r="U19" s="14"/>
    </row>
    <row r="20" spans="1:30" ht="12.75" customHeight="1" x14ac:dyDescent="0.3">
      <c r="A20" s="60"/>
      <c r="B20" s="1"/>
      <c r="C20" s="3"/>
      <c r="D20" s="4"/>
      <c r="E20" s="3"/>
      <c r="F20" s="41"/>
      <c r="G20" s="42"/>
      <c r="H20" s="43"/>
      <c r="I20" s="44"/>
      <c r="J20" s="44"/>
      <c r="K20" s="42"/>
      <c r="L20" s="45"/>
      <c r="M20" s="46"/>
      <c r="N20" s="47"/>
      <c r="O20" s="47"/>
      <c r="P20" s="48"/>
      <c r="Q20" s="9"/>
      <c r="R20" s="14"/>
      <c r="S20" s="14"/>
      <c r="T20" s="14"/>
      <c r="U20" s="14"/>
    </row>
    <row r="21" spans="1:30" ht="12.75" customHeight="1" x14ac:dyDescent="0.3">
      <c r="A21" s="60"/>
      <c r="B21" s="1"/>
      <c r="C21" s="3"/>
      <c r="D21" s="4"/>
      <c r="E21" s="3"/>
      <c r="F21" s="41"/>
      <c r="G21" s="42"/>
      <c r="H21" s="43"/>
      <c r="I21" s="44"/>
      <c r="J21" s="44"/>
      <c r="K21" s="42"/>
      <c r="L21" s="45"/>
      <c r="M21" s="46"/>
      <c r="N21" s="47"/>
      <c r="O21" s="47"/>
      <c r="P21" s="48"/>
      <c r="Q21" s="9"/>
      <c r="R21" s="14"/>
      <c r="S21" s="14"/>
      <c r="T21" s="14"/>
      <c r="U21" s="14"/>
    </row>
    <row r="22" spans="1:30" ht="12.75" customHeight="1" x14ac:dyDescent="0.3">
      <c r="A22" s="60"/>
      <c r="B22" s="1"/>
      <c r="C22" s="3"/>
      <c r="D22" s="4"/>
      <c r="E22" s="3"/>
      <c r="F22" s="41"/>
      <c r="G22" s="42"/>
      <c r="H22" s="43"/>
      <c r="I22" s="44"/>
      <c r="J22" s="44"/>
      <c r="K22" s="42"/>
      <c r="L22" s="45"/>
      <c r="M22" s="46"/>
      <c r="N22" s="47"/>
      <c r="O22" s="47"/>
      <c r="P22" s="48"/>
      <c r="Q22" s="9"/>
      <c r="R22" s="14"/>
      <c r="S22" s="14"/>
      <c r="T22" s="14"/>
      <c r="U22" s="14"/>
    </row>
    <row r="23" spans="1:30" ht="12.75" customHeight="1" x14ac:dyDescent="0.3">
      <c r="A23" s="60"/>
      <c r="B23" s="1"/>
      <c r="C23" s="3"/>
      <c r="D23" s="4"/>
      <c r="E23" s="3"/>
      <c r="F23" s="41"/>
      <c r="G23" s="42"/>
      <c r="H23" s="43"/>
      <c r="I23" s="44"/>
      <c r="J23" s="44"/>
      <c r="K23" s="42"/>
      <c r="L23" s="45"/>
      <c r="M23" s="46"/>
      <c r="N23" s="47"/>
      <c r="O23" s="47"/>
      <c r="P23" s="48"/>
      <c r="Q23" s="9"/>
      <c r="R23" s="14"/>
      <c r="S23" s="14"/>
      <c r="T23" s="14"/>
      <c r="U23" s="14"/>
    </row>
    <row r="24" spans="1:30" ht="12.75" customHeight="1" x14ac:dyDescent="0.3">
      <c r="A24" s="60"/>
      <c r="B24" s="1"/>
      <c r="C24" s="3"/>
      <c r="D24" s="4"/>
      <c r="E24" s="3"/>
      <c r="F24" s="41"/>
      <c r="G24" s="42"/>
      <c r="H24" s="43"/>
      <c r="I24" s="44"/>
      <c r="J24" s="44"/>
      <c r="K24" s="42"/>
      <c r="L24" s="45"/>
      <c r="M24" s="46"/>
      <c r="N24" s="47"/>
      <c r="O24" s="47"/>
      <c r="P24" s="48"/>
      <c r="Q24" s="9"/>
      <c r="R24" s="14"/>
      <c r="S24" s="14"/>
      <c r="T24" s="14"/>
      <c r="U24" s="14"/>
    </row>
    <row r="25" spans="1:30" ht="11.25" customHeight="1" x14ac:dyDescent="0.3">
      <c r="A25" s="60"/>
      <c r="B25" s="1"/>
      <c r="C25" s="3"/>
      <c r="D25" s="4"/>
      <c r="E25" s="3"/>
      <c r="F25" s="41"/>
      <c r="G25" s="42"/>
      <c r="H25" s="43"/>
      <c r="I25" s="44"/>
      <c r="J25" s="44"/>
      <c r="K25" s="42"/>
      <c r="L25" s="45"/>
      <c r="M25" s="46"/>
      <c r="N25" s="47"/>
      <c r="O25" s="47"/>
      <c r="P25" s="48"/>
      <c r="Q25" s="9"/>
      <c r="R25" s="14"/>
      <c r="S25" s="14"/>
      <c r="T25" s="14"/>
      <c r="U25" s="14"/>
    </row>
    <row r="26" spans="1:30" ht="9.75" customHeight="1" thickBot="1" x14ac:dyDescent="0.35">
      <c r="A26" s="60"/>
      <c r="B26" s="1"/>
      <c r="C26" s="3"/>
      <c r="D26" s="4"/>
      <c r="E26" s="3"/>
      <c r="F26" s="49"/>
      <c r="G26" s="50"/>
      <c r="H26" s="51"/>
      <c r="I26" s="52"/>
      <c r="J26" s="52"/>
      <c r="K26" s="50"/>
      <c r="L26" s="53"/>
      <c r="M26" s="54"/>
      <c r="N26" s="55"/>
      <c r="O26" s="55"/>
      <c r="P26" s="56"/>
      <c r="Q26" s="9"/>
      <c r="R26" s="14"/>
      <c r="S26" s="14"/>
      <c r="T26" s="14"/>
      <c r="U26" s="14"/>
    </row>
    <row r="27" spans="1:30" ht="10.5" customHeight="1" x14ac:dyDescent="0.3">
      <c r="A27" s="60"/>
      <c r="B27" s="1"/>
      <c r="C27" s="3"/>
      <c r="D27" s="4"/>
      <c r="E27" s="3"/>
      <c r="F27" s="9"/>
      <c r="G27" s="9"/>
      <c r="H27" s="10"/>
      <c r="I27" s="5"/>
      <c r="J27" s="5"/>
      <c r="K27" s="9"/>
      <c r="L27" s="11"/>
      <c r="M27" s="12"/>
      <c r="N27" s="13"/>
      <c r="O27" s="13"/>
      <c r="P27" s="6"/>
      <c r="Q27" s="9"/>
      <c r="R27" s="14"/>
      <c r="S27" s="14"/>
      <c r="T27" s="14"/>
      <c r="U27" s="14"/>
    </row>
    <row r="28" spans="1:30" ht="0.75" hidden="1" customHeight="1" x14ac:dyDescent="0.25">
      <c r="A28" s="60"/>
      <c r="B28" s="1"/>
      <c r="C28" s="3"/>
      <c r="D28" s="4"/>
      <c r="E28" s="3"/>
      <c r="F28" s="9"/>
      <c r="G28" s="9"/>
      <c r="H28" s="10"/>
      <c r="I28" s="5"/>
      <c r="J28" s="5"/>
      <c r="K28" s="9"/>
      <c r="L28" s="9"/>
      <c r="M28" s="14"/>
      <c r="N28" s="14"/>
      <c r="O28" s="9"/>
      <c r="P28" s="6"/>
      <c r="Q28" s="9"/>
      <c r="R28" s="14"/>
      <c r="S28" s="14"/>
    </row>
    <row r="29" spans="1:30" ht="0.6" customHeight="1" x14ac:dyDescent="0.25">
      <c r="A29" s="60"/>
      <c r="B29" s="29"/>
      <c r="C29" s="30">
        <v>1990</v>
      </c>
      <c r="D29" s="30">
        <v>1994</v>
      </c>
      <c r="E29" s="30">
        <v>1995</v>
      </c>
      <c r="F29" s="30">
        <v>1996</v>
      </c>
      <c r="G29" s="30">
        <v>1997</v>
      </c>
      <c r="H29" s="30">
        <v>1998</v>
      </c>
      <c r="I29" s="30">
        <v>1999</v>
      </c>
      <c r="J29" s="30">
        <v>2000</v>
      </c>
      <c r="K29" s="30">
        <v>2001</v>
      </c>
      <c r="L29" s="30">
        <v>2002</v>
      </c>
      <c r="M29" s="30">
        <v>2003</v>
      </c>
      <c r="N29" s="30">
        <v>2004</v>
      </c>
      <c r="O29" s="30">
        <v>2005</v>
      </c>
      <c r="P29" s="30">
        <v>2006</v>
      </c>
      <c r="Q29" s="30">
        <v>2007</v>
      </c>
      <c r="R29" s="30">
        <v>2008</v>
      </c>
      <c r="S29" s="30">
        <v>2009</v>
      </c>
      <c r="T29" s="30">
        <v>2010</v>
      </c>
      <c r="U29" s="30">
        <v>2011</v>
      </c>
    </row>
    <row r="30" spans="1:30" ht="4.8" customHeight="1" x14ac:dyDescent="0.25">
      <c r="A30" s="60"/>
      <c r="B30" s="65"/>
      <c r="C30" s="31" t="str">
        <f>VLOOKUP(M7,B33:U227,2,TRUE)</f>
        <v>...</v>
      </c>
      <c r="D30" s="31" t="str">
        <f>VLOOKUP(M7,B33:U227,3,TRUE)</f>
        <v>...</v>
      </c>
      <c r="E30" s="31" t="str">
        <f>VLOOKUP(M7,B33:S227,4,TRUE)</f>
        <v>...</v>
      </c>
      <c r="F30" s="31" t="str">
        <f>VLOOKUP(M7,B33:S227,5,TRUE)</f>
        <v>...</v>
      </c>
      <c r="G30" s="31" t="str">
        <f>VLOOKUP(M7,B33:S227,6,TRUE)</f>
        <v>...</v>
      </c>
      <c r="H30" s="31" t="str">
        <f>VLOOKUP(M7,B33:S227,7,TRUE)</f>
        <v>...</v>
      </c>
      <c r="I30" s="32" t="str">
        <f>VLOOKUP(M7,B33:S227,8,TRUE)</f>
        <v>...</v>
      </c>
      <c r="J30" s="32" t="str">
        <f>VLOOKUP(M7,B33:S227,9,TRUE)</f>
        <v>...</v>
      </c>
      <c r="K30" s="32" t="str">
        <f>VLOOKUP(M7,B33:S227,10,TRUE)</f>
        <v>...</v>
      </c>
      <c r="L30" s="32" t="str">
        <f>VLOOKUP(M7,B33:S227,11,TRUE)</f>
        <v>...</v>
      </c>
      <c r="M30" s="32" t="str">
        <f>VLOOKUP(M7,B33:S227,12,TRUE)</f>
        <v>...</v>
      </c>
      <c r="N30" s="32" t="str">
        <f>VLOOKUP(M7,B33:S227,13,TRUE)</f>
        <v>...</v>
      </c>
      <c r="O30" s="32">
        <f>VLOOKUP(M7,B33:S227,14,TRUE)</f>
        <v>19.328019999999999</v>
      </c>
      <c r="P30" s="32" t="str">
        <f>VLOOKUP(M7,B33:S227,15,TRUE)</f>
        <v>...</v>
      </c>
      <c r="Q30" s="32" t="str">
        <f>VLOOKUP(M7,B33:S227,16,TRUE)</f>
        <v>...</v>
      </c>
      <c r="R30" s="32" t="str">
        <f>VLOOKUP(M7,B33:S227,17,TRUE)</f>
        <v>...</v>
      </c>
      <c r="S30" s="32" t="str">
        <f>VLOOKUP(M7,B33:S227,18,TRUE)</f>
        <v>...</v>
      </c>
      <c r="T30" s="32" t="str">
        <f>VLOOKUP(M7,B33:U227,19,TRUE)</f>
        <v>...</v>
      </c>
      <c r="U30" s="32" t="str">
        <f>VLOOKUP(M7,B33:U227,20,TRUE)</f>
        <v>...</v>
      </c>
    </row>
    <row r="31" spans="1:30" ht="24.75" customHeight="1" x14ac:dyDescent="0.25">
      <c r="A31" s="60"/>
      <c r="B31" s="57" t="s">
        <v>163</v>
      </c>
      <c r="C31" s="58">
        <v>1990</v>
      </c>
      <c r="D31" s="58">
        <v>1994</v>
      </c>
      <c r="E31" s="58">
        <v>1995</v>
      </c>
      <c r="F31" s="58">
        <v>1996</v>
      </c>
      <c r="G31" s="58">
        <v>1997</v>
      </c>
      <c r="H31" s="58">
        <v>1998</v>
      </c>
      <c r="I31" s="58">
        <v>1999</v>
      </c>
      <c r="J31" s="58">
        <v>2000</v>
      </c>
      <c r="K31" s="58">
        <v>2001</v>
      </c>
      <c r="L31" s="58">
        <v>2002</v>
      </c>
      <c r="M31" s="58">
        <v>2003</v>
      </c>
      <c r="N31" s="58">
        <v>2004</v>
      </c>
      <c r="O31" s="58">
        <v>2005</v>
      </c>
      <c r="P31" s="58">
        <v>2006</v>
      </c>
      <c r="Q31" s="58">
        <v>2007</v>
      </c>
      <c r="R31" s="58">
        <v>2008</v>
      </c>
      <c r="S31" s="58">
        <v>2009</v>
      </c>
      <c r="T31" s="58">
        <v>2010</v>
      </c>
      <c r="U31" s="58">
        <v>2011</v>
      </c>
    </row>
    <row r="32" spans="1:30" ht="13.8" x14ac:dyDescent="0.3">
      <c r="A32" s="60"/>
      <c r="B32" s="15"/>
      <c r="C32" s="89" t="s">
        <v>166</v>
      </c>
      <c r="D32" s="89"/>
      <c r="E32" s="89"/>
      <c r="F32" s="89"/>
      <c r="G32" s="89"/>
      <c r="H32" s="89"/>
      <c r="I32" s="89"/>
      <c r="J32" s="89"/>
      <c r="K32" s="89"/>
      <c r="L32" s="89"/>
      <c r="M32" s="89"/>
      <c r="N32" s="89"/>
      <c r="O32" s="89"/>
      <c r="P32" s="89"/>
      <c r="Q32" s="89"/>
      <c r="R32" s="89"/>
      <c r="S32" s="89"/>
      <c r="T32" s="15"/>
      <c r="U32" s="15"/>
      <c r="V32" s="76"/>
      <c r="W32" s="76"/>
      <c r="X32" s="76"/>
      <c r="Y32" s="76"/>
      <c r="Z32" s="76"/>
      <c r="AA32" s="76"/>
      <c r="AB32" s="76"/>
      <c r="AC32" s="76"/>
      <c r="AD32" s="76"/>
    </row>
    <row r="33" spans="1:29" ht="12.75" customHeight="1" x14ac:dyDescent="0.25">
      <c r="A33" s="61"/>
      <c r="B33" s="72" t="s">
        <v>171</v>
      </c>
      <c r="C33" s="68" t="s">
        <v>161</v>
      </c>
      <c r="D33" s="68" t="s">
        <v>161</v>
      </c>
      <c r="E33" s="68" t="s">
        <v>161</v>
      </c>
      <c r="F33" s="66" t="s">
        <v>161</v>
      </c>
      <c r="G33" s="68" t="s">
        <v>161</v>
      </c>
      <c r="H33" s="68" t="s">
        <v>161</v>
      </c>
      <c r="I33" s="68" t="s">
        <v>161</v>
      </c>
      <c r="J33" s="68" t="s">
        <v>161</v>
      </c>
      <c r="K33" s="68" t="s">
        <v>161</v>
      </c>
      <c r="L33" s="68" t="s">
        <v>161</v>
      </c>
      <c r="M33" s="68" t="s">
        <v>161</v>
      </c>
      <c r="N33" s="68" t="s">
        <v>161</v>
      </c>
      <c r="O33" s="68">
        <v>19.328019999999999</v>
      </c>
      <c r="P33" s="68" t="s">
        <v>161</v>
      </c>
      <c r="Q33" s="68" t="s">
        <v>161</v>
      </c>
      <c r="R33" s="68" t="s">
        <v>161</v>
      </c>
      <c r="S33" s="68" t="s">
        <v>161</v>
      </c>
      <c r="T33" s="68" t="s">
        <v>161</v>
      </c>
      <c r="U33" s="68" t="s">
        <v>161</v>
      </c>
      <c r="V33" s="76"/>
      <c r="W33" s="76"/>
      <c r="X33" s="76"/>
      <c r="Y33" s="76"/>
      <c r="Z33" s="76"/>
      <c r="AA33" s="76"/>
      <c r="AB33" s="76"/>
      <c r="AC33" s="76"/>
    </row>
    <row r="34" spans="1:29" ht="12.75" customHeight="1" x14ac:dyDescent="0.25">
      <c r="A34" s="61"/>
      <c r="B34" s="72" t="s">
        <v>91</v>
      </c>
      <c r="C34" s="68">
        <v>7.13422</v>
      </c>
      <c r="D34" s="68">
        <v>5.5338700000000003</v>
      </c>
      <c r="E34" s="68" t="s">
        <v>161</v>
      </c>
      <c r="F34" s="66" t="s">
        <v>161</v>
      </c>
      <c r="G34" s="68" t="s">
        <v>161</v>
      </c>
      <c r="H34" s="68" t="s">
        <v>161</v>
      </c>
      <c r="I34" s="68" t="s">
        <v>161</v>
      </c>
      <c r="J34" s="68" t="s">
        <v>161</v>
      </c>
      <c r="K34" s="68" t="s">
        <v>161</v>
      </c>
      <c r="L34" s="68" t="s">
        <v>161</v>
      </c>
      <c r="M34" s="68" t="s">
        <v>161</v>
      </c>
      <c r="N34" s="68" t="s">
        <v>161</v>
      </c>
      <c r="O34" s="68" t="s">
        <v>161</v>
      </c>
      <c r="P34" s="68" t="s">
        <v>161</v>
      </c>
      <c r="Q34" s="68" t="s">
        <v>161</v>
      </c>
      <c r="R34" s="68" t="s">
        <v>161</v>
      </c>
      <c r="S34" s="68" t="s">
        <v>161</v>
      </c>
      <c r="T34" s="68" t="s">
        <v>161</v>
      </c>
      <c r="U34" s="68" t="s">
        <v>161</v>
      </c>
    </row>
    <row r="35" spans="1:29" ht="12.75" customHeight="1" x14ac:dyDescent="0.25">
      <c r="A35" s="61"/>
      <c r="B35" s="72" t="s">
        <v>37</v>
      </c>
      <c r="C35" s="69" t="s">
        <v>161</v>
      </c>
      <c r="D35" s="69">
        <v>91.757999999999996</v>
      </c>
      <c r="E35" s="69" t="s">
        <v>161</v>
      </c>
      <c r="F35" s="69" t="s">
        <v>161</v>
      </c>
      <c r="G35" s="69" t="s">
        <v>161</v>
      </c>
      <c r="H35" s="69" t="s">
        <v>161</v>
      </c>
      <c r="I35" s="69" t="s">
        <v>161</v>
      </c>
      <c r="J35" s="69">
        <v>111.02258999999999</v>
      </c>
      <c r="K35" s="69" t="s">
        <v>161</v>
      </c>
      <c r="L35" s="69" t="s">
        <v>161</v>
      </c>
      <c r="M35" s="69" t="s">
        <v>161</v>
      </c>
      <c r="N35" s="69" t="s">
        <v>161</v>
      </c>
      <c r="O35" s="69" t="s">
        <v>161</v>
      </c>
      <c r="P35" s="69" t="s">
        <v>161</v>
      </c>
      <c r="Q35" s="69" t="s">
        <v>161</v>
      </c>
      <c r="R35" s="69" t="s">
        <v>161</v>
      </c>
      <c r="S35" s="69" t="s">
        <v>161</v>
      </c>
      <c r="T35" s="69" t="s">
        <v>161</v>
      </c>
      <c r="U35" s="69" t="s">
        <v>161</v>
      </c>
    </row>
    <row r="36" spans="1:29" ht="12.75" customHeight="1" x14ac:dyDescent="0.25">
      <c r="A36" s="61"/>
      <c r="B36" s="72" t="s">
        <v>172</v>
      </c>
      <c r="C36" s="68" t="s">
        <v>161</v>
      </c>
      <c r="D36" s="68" t="s">
        <v>161</v>
      </c>
      <c r="E36" s="68" t="s">
        <v>161</v>
      </c>
      <c r="F36" s="66" t="s">
        <v>161</v>
      </c>
      <c r="G36" s="68" t="s">
        <v>161</v>
      </c>
      <c r="H36" s="68" t="s">
        <v>161</v>
      </c>
      <c r="I36" s="66" t="s">
        <v>161</v>
      </c>
      <c r="J36" s="68" t="s">
        <v>161</v>
      </c>
      <c r="K36" s="68" t="s">
        <v>161</v>
      </c>
      <c r="L36" s="66" t="s">
        <v>161</v>
      </c>
      <c r="M36" s="68" t="s">
        <v>161</v>
      </c>
      <c r="N36" s="68" t="s">
        <v>161</v>
      </c>
      <c r="O36" s="68" t="s">
        <v>161</v>
      </c>
      <c r="P36" s="68" t="s">
        <v>161</v>
      </c>
      <c r="Q36" s="68" t="s">
        <v>161</v>
      </c>
      <c r="R36" s="68" t="s">
        <v>161</v>
      </c>
      <c r="S36" s="66" t="s">
        <v>161</v>
      </c>
      <c r="T36" s="68" t="s">
        <v>161</v>
      </c>
      <c r="U36" s="68" t="s">
        <v>161</v>
      </c>
    </row>
    <row r="37" spans="1:29" ht="12.75" customHeight="1" x14ac:dyDescent="0.25">
      <c r="A37" s="61"/>
      <c r="B37" s="72" t="s">
        <v>173</v>
      </c>
      <c r="C37" s="68" t="s">
        <v>161</v>
      </c>
      <c r="D37" s="68" t="s">
        <v>161</v>
      </c>
      <c r="E37" s="68" t="s">
        <v>161</v>
      </c>
      <c r="F37" s="68" t="s">
        <v>161</v>
      </c>
      <c r="G37" s="68" t="s">
        <v>161</v>
      </c>
      <c r="H37" s="68" t="s">
        <v>161</v>
      </c>
      <c r="I37" s="68" t="s">
        <v>161</v>
      </c>
      <c r="J37" s="68">
        <v>46.188929999999999</v>
      </c>
      <c r="K37" s="68" t="s">
        <v>161</v>
      </c>
      <c r="L37" s="68" t="s">
        <v>161</v>
      </c>
      <c r="M37" s="68" t="s">
        <v>161</v>
      </c>
      <c r="N37" s="68" t="s">
        <v>161</v>
      </c>
      <c r="O37" s="68">
        <v>61.610759999999999</v>
      </c>
      <c r="P37" s="68" t="s">
        <v>161</v>
      </c>
      <c r="Q37" s="68" t="s">
        <v>161</v>
      </c>
      <c r="R37" s="68" t="s">
        <v>161</v>
      </c>
      <c r="S37" s="66" t="s">
        <v>161</v>
      </c>
      <c r="T37" s="68" t="s">
        <v>161</v>
      </c>
      <c r="U37" s="68" t="s">
        <v>161</v>
      </c>
    </row>
    <row r="38" spans="1:29" ht="12.75" customHeight="1" x14ac:dyDescent="0.25">
      <c r="A38" s="61"/>
      <c r="B38" s="71" t="s">
        <v>0</v>
      </c>
      <c r="C38" s="67">
        <v>0.38862999999999998</v>
      </c>
      <c r="D38" s="67" t="s">
        <v>161</v>
      </c>
      <c r="E38" s="67" t="s">
        <v>161</v>
      </c>
      <c r="F38" s="67" t="s">
        <v>161</v>
      </c>
      <c r="G38" s="67" t="s">
        <v>161</v>
      </c>
      <c r="H38" s="67" t="s">
        <v>161</v>
      </c>
      <c r="I38" s="67" t="s">
        <v>161</v>
      </c>
      <c r="J38" s="67">
        <v>0.59775</v>
      </c>
      <c r="K38" s="67" t="s">
        <v>161</v>
      </c>
      <c r="L38" s="67" t="s">
        <v>161</v>
      </c>
      <c r="M38" s="67" t="s">
        <v>161</v>
      </c>
      <c r="N38" s="67" t="s">
        <v>161</v>
      </c>
      <c r="O38" s="67" t="s">
        <v>161</v>
      </c>
      <c r="P38" s="67" t="s">
        <v>161</v>
      </c>
      <c r="Q38" s="67" t="s">
        <v>161</v>
      </c>
      <c r="R38" s="67" t="s">
        <v>161</v>
      </c>
      <c r="S38" s="67" t="s">
        <v>161</v>
      </c>
      <c r="T38" s="67" t="s">
        <v>161</v>
      </c>
      <c r="U38" s="67" t="s">
        <v>161</v>
      </c>
    </row>
    <row r="39" spans="1:29" ht="12.75" customHeight="1" x14ac:dyDescent="0.25">
      <c r="A39" s="61"/>
      <c r="B39" s="71" t="s">
        <v>92</v>
      </c>
      <c r="C39" s="67">
        <v>231.05727999999999</v>
      </c>
      <c r="D39" s="67">
        <v>257.52242999999999</v>
      </c>
      <c r="E39" s="67" t="s">
        <v>161</v>
      </c>
      <c r="F39" s="67" t="s">
        <v>161</v>
      </c>
      <c r="G39" s="67">
        <v>270.91028999999997</v>
      </c>
      <c r="H39" s="67" t="s">
        <v>161</v>
      </c>
      <c r="I39" s="67" t="s">
        <v>161</v>
      </c>
      <c r="J39" s="67">
        <v>282.00076000000001</v>
      </c>
      <c r="K39" s="67" t="s">
        <v>161</v>
      </c>
      <c r="L39" s="67" t="s">
        <v>161</v>
      </c>
      <c r="M39" s="67" t="s">
        <v>161</v>
      </c>
      <c r="N39" s="67" t="s">
        <v>161</v>
      </c>
      <c r="O39" s="67" t="s">
        <v>161</v>
      </c>
      <c r="P39" s="67" t="s">
        <v>161</v>
      </c>
      <c r="Q39" s="67" t="s">
        <v>161</v>
      </c>
      <c r="R39" s="67" t="s">
        <v>161</v>
      </c>
      <c r="S39" s="67" t="s">
        <v>161</v>
      </c>
      <c r="T39" s="67" t="s">
        <v>161</v>
      </c>
      <c r="U39" s="67" t="s">
        <v>161</v>
      </c>
    </row>
    <row r="40" spans="1:29" ht="12.75" customHeight="1" x14ac:dyDescent="0.25">
      <c r="A40" s="61"/>
      <c r="B40" s="71" t="s">
        <v>93</v>
      </c>
      <c r="C40" s="70">
        <v>24.954830000000001</v>
      </c>
      <c r="D40" s="70" t="s">
        <v>161</v>
      </c>
      <c r="E40" s="70" t="s">
        <v>161</v>
      </c>
      <c r="F40" s="70" t="s">
        <v>161</v>
      </c>
      <c r="G40" s="67" t="s">
        <v>161</v>
      </c>
      <c r="H40" s="67" t="s">
        <v>161</v>
      </c>
      <c r="I40" s="67" t="s">
        <v>161</v>
      </c>
      <c r="J40" s="67">
        <v>5.5259</v>
      </c>
      <c r="K40" s="67" t="s">
        <v>161</v>
      </c>
      <c r="L40" s="67" t="s">
        <v>161</v>
      </c>
      <c r="M40" s="67" t="s">
        <v>161</v>
      </c>
      <c r="N40" s="67" t="s">
        <v>161</v>
      </c>
      <c r="O40" s="70" t="s">
        <v>161</v>
      </c>
      <c r="P40" s="70">
        <v>7.0216399999999997</v>
      </c>
      <c r="Q40" s="70" t="s">
        <v>161</v>
      </c>
      <c r="R40" s="70" t="s">
        <v>161</v>
      </c>
      <c r="S40" s="70" t="s">
        <v>161</v>
      </c>
      <c r="T40" s="70">
        <v>7.2021699999999997</v>
      </c>
      <c r="U40" s="70" t="s">
        <v>161</v>
      </c>
    </row>
    <row r="41" spans="1:29" ht="12.75" customHeight="1" x14ac:dyDescent="0.25">
      <c r="A41" s="61"/>
      <c r="B41" s="71" t="s">
        <v>1</v>
      </c>
      <c r="C41" s="70">
        <v>414.97370000000001</v>
      </c>
      <c r="D41" s="70">
        <v>423.23212999999998</v>
      </c>
      <c r="E41" s="70">
        <v>436.86396000000002</v>
      </c>
      <c r="F41" s="67">
        <v>443.21316000000002</v>
      </c>
      <c r="G41" s="70">
        <v>455.69261999999998</v>
      </c>
      <c r="H41" s="70">
        <v>470.58022</v>
      </c>
      <c r="I41" s="70">
        <v>479.61671000000001</v>
      </c>
      <c r="J41" s="70">
        <v>489.81292000000002</v>
      </c>
      <c r="K41" s="70">
        <v>502.34712999999999</v>
      </c>
      <c r="L41" s="70">
        <v>503.58492999999999</v>
      </c>
      <c r="M41" s="70">
        <v>506.23536999999999</v>
      </c>
      <c r="N41" s="70">
        <v>519.03723000000002</v>
      </c>
      <c r="O41" s="70">
        <v>523.47925999999995</v>
      </c>
      <c r="P41" s="70">
        <v>529.88514999999995</v>
      </c>
      <c r="Q41" s="70">
        <v>537.93078000000003</v>
      </c>
      <c r="R41" s="70">
        <v>544.57375999999999</v>
      </c>
      <c r="S41" s="70">
        <v>541.17763000000002</v>
      </c>
      <c r="T41" s="70">
        <v>540.21087</v>
      </c>
      <c r="U41" s="70">
        <v>541.54276000000004</v>
      </c>
    </row>
    <row r="42" spans="1:29" ht="12.75" customHeight="1" x14ac:dyDescent="0.25">
      <c r="A42" s="61"/>
      <c r="B42" s="71" t="s">
        <v>2</v>
      </c>
      <c r="C42" s="70">
        <v>78.08635000000001</v>
      </c>
      <c r="D42" s="70">
        <v>76.34545</v>
      </c>
      <c r="E42" s="70">
        <v>79.743560000000002</v>
      </c>
      <c r="F42" s="67">
        <v>82.754779999999997</v>
      </c>
      <c r="G42" s="70">
        <v>82.277810000000002</v>
      </c>
      <c r="H42" s="70">
        <v>81.653019999999998</v>
      </c>
      <c r="I42" s="67">
        <v>79.966279999999998</v>
      </c>
      <c r="J42" s="70">
        <v>80.276960000000003</v>
      </c>
      <c r="K42" s="70">
        <v>84.274659999999997</v>
      </c>
      <c r="L42" s="70">
        <v>85.975560000000002</v>
      </c>
      <c r="M42" s="70">
        <v>91.9846</v>
      </c>
      <c r="N42" s="70">
        <v>91.56935</v>
      </c>
      <c r="O42" s="70">
        <v>92.580939999999998</v>
      </c>
      <c r="P42" s="70">
        <v>89.710790000000003</v>
      </c>
      <c r="Q42" s="70">
        <v>86.967420000000004</v>
      </c>
      <c r="R42" s="70">
        <v>86.88203</v>
      </c>
      <c r="S42" s="67">
        <v>80.147970000000001</v>
      </c>
      <c r="T42" s="70">
        <v>84.807850000000002</v>
      </c>
      <c r="U42" s="70">
        <v>82.760840000000002</v>
      </c>
    </row>
    <row r="43" spans="1:29" ht="12.75" customHeight="1" x14ac:dyDescent="0.25">
      <c r="A43" s="61"/>
      <c r="B43" s="72" t="s">
        <v>38</v>
      </c>
      <c r="C43" s="68">
        <v>60.769769999999994</v>
      </c>
      <c r="D43" s="68">
        <v>43.165970000000002</v>
      </c>
      <c r="E43" s="68" t="s">
        <v>161</v>
      </c>
      <c r="F43" s="66" t="s">
        <v>161</v>
      </c>
      <c r="G43" s="68" t="s">
        <v>161</v>
      </c>
      <c r="H43" s="68" t="s">
        <v>161</v>
      </c>
      <c r="I43" s="68" t="s">
        <v>161</v>
      </c>
      <c r="J43" s="68" t="s">
        <v>161</v>
      </c>
      <c r="K43" s="68" t="s">
        <v>161</v>
      </c>
      <c r="L43" s="68" t="s">
        <v>161</v>
      </c>
      <c r="M43" s="68" t="s">
        <v>161</v>
      </c>
      <c r="N43" s="68" t="s">
        <v>161</v>
      </c>
      <c r="O43" s="68" t="s">
        <v>161</v>
      </c>
      <c r="P43" s="68" t="s">
        <v>161</v>
      </c>
      <c r="Q43" s="68" t="s">
        <v>161</v>
      </c>
      <c r="R43" s="68" t="s">
        <v>161</v>
      </c>
      <c r="S43" s="68" t="s">
        <v>161</v>
      </c>
      <c r="T43" s="68" t="s">
        <v>161</v>
      </c>
      <c r="U43" s="68" t="s">
        <v>161</v>
      </c>
    </row>
    <row r="44" spans="1:29" ht="12.75" customHeight="1" x14ac:dyDescent="0.25">
      <c r="A44" s="61"/>
      <c r="B44" s="72" t="s">
        <v>134</v>
      </c>
      <c r="C44" s="68">
        <v>1.9152</v>
      </c>
      <c r="D44" s="68">
        <v>2.1972</v>
      </c>
      <c r="E44" s="68" t="s">
        <v>161</v>
      </c>
      <c r="F44" s="66" t="s">
        <v>161</v>
      </c>
      <c r="G44" s="68" t="s">
        <v>161</v>
      </c>
      <c r="H44" s="68" t="s">
        <v>161</v>
      </c>
      <c r="I44" s="68" t="s">
        <v>161</v>
      </c>
      <c r="J44" s="68" t="s">
        <v>161</v>
      </c>
      <c r="K44" s="68" t="s">
        <v>161</v>
      </c>
      <c r="L44" s="68" t="s">
        <v>161</v>
      </c>
      <c r="M44" s="68" t="s">
        <v>161</v>
      </c>
      <c r="N44" s="68" t="s">
        <v>161</v>
      </c>
      <c r="O44" s="68" t="s">
        <v>161</v>
      </c>
      <c r="P44" s="68" t="s">
        <v>161</v>
      </c>
      <c r="Q44" s="68" t="s">
        <v>161</v>
      </c>
      <c r="R44" s="68" t="s">
        <v>161</v>
      </c>
      <c r="S44" s="68" t="s">
        <v>161</v>
      </c>
      <c r="T44" s="68" t="s">
        <v>161</v>
      </c>
      <c r="U44" s="68" t="s">
        <v>161</v>
      </c>
    </row>
    <row r="45" spans="1:29" ht="12.75" customHeight="1" x14ac:dyDescent="0.25">
      <c r="A45" s="61"/>
      <c r="B45" s="72" t="s">
        <v>94</v>
      </c>
      <c r="C45" s="69" t="s">
        <v>161</v>
      </c>
      <c r="D45" s="69">
        <v>19.598960000000002</v>
      </c>
      <c r="E45" s="69" t="s">
        <v>161</v>
      </c>
      <c r="F45" s="69" t="s">
        <v>161</v>
      </c>
      <c r="G45" s="69" t="s">
        <v>161</v>
      </c>
      <c r="H45" s="69" t="s">
        <v>161</v>
      </c>
      <c r="I45" s="69" t="s">
        <v>161</v>
      </c>
      <c r="J45" s="69">
        <v>22.372800000000002</v>
      </c>
      <c r="K45" s="69" t="s">
        <v>161</v>
      </c>
      <c r="L45" s="69" t="s">
        <v>161</v>
      </c>
      <c r="M45" s="69" t="s">
        <v>161</v>
      </c>
      <c r="N45" s="69" t="s">
        <v>161</v>
      </c>
      <c r="O45" s="69" t="s">
        <v>161</v>
      </c>
      <c r="P45" s="69" t="s">
        <v>161</v>
      </c>
      <c r="Q45" s="69" t="s">
        <v>161</v>
      </c>
      <c r="R45" s="69" t="s">
        <v>161</v>
      </c>
      <c r="S45" s="69" t="s">
        <v>161</v>
      </c>
      <c r="T45" s="69" t="s">
        <v>161</v>
      </c>
      <c r="U45" s="69" t="s">
        <v>161</v>
      </c>
    </row>
    <row r="46" spans="1:29" ht="12.75" customHeight="1" x14ac:dyDescent="0.25">
      <c r="A46" s="61"/>
      <c r="B46" s="72" t="s">
        <v>135</v>
      </c>
      <c r="C46" s="68" t="s">
        <v>161</v>
      </c>
      <c r="D46" s="68">
        <v>45.92615</v>
      </c>
      <c r="E46" s="68" t="s">
        <v>161</v>
      </c>
      <c r="F46" s="66" t="s">
        <v>161</v>
      </c>
      <c r="G46" s="68" t="s">
        <v>161</v>
      </c>
      <c r="H46" s="68" t="s">
        <v>161</v>
      </c>
      <c r="I46" s="66" t="s">
        <v>161</v>
      </c>
      <c r="J46" s="68" t="s">
        <v>161</v>
      </c>
      <c r="K46" s="68">
        <v>84.906859999999995</v>
      </c>
      <c r="L46" s="66" t="s">
        <v>161</v>
      </c>
      <c r="M46" s="68" t="s">
        <v>161</v>
      </c>
      <c r="N46" s="68" t="s">
        <v>161</v>
      </c>
      <c r="O46" s="68">
        <v>99.442239999999998</v>
      </c>
      <c r="P46" s="68" t="s">
        <v>161</v>
      </c>
      <c r="Q46" s="68" t="s">
        <v>161</v>
      </c>
      <c r="R46" s="68" t="s">
        <v>161</v>
      </c>
      <c r="S46" s="66" t="s">
        <v>161</v>
      </c>
      <c r="T46" s="68" t="s">
        <v>161</v>
      </c>
      <c r="U46" s="68" t="s">
        <v>161</v>
      </c>
    </row>
    <row r="47" spans="1:29" ht="12.75" customHeight="1" x14ac:dyDescent="0.25">
      <c r="A47" s="61"/>
      <c r="B47" s="72" t="s">
        <v>39</v>
      </c>
      <c r="C47" s="68">
        <v>3.2763899999999997</v>
      </c>
      <c r="D47" s="68">
        <v>3.7505000000000002</v>
      </c>
      <c r="E47" s="68" t="s">
        <v>161</v>
      </c>
      <c r="F47" s="68" t="s">
        <v>161</v>
      </c>
      <c r="G47" s="68">
        <v>4.0564400000000003</v>
      </c>
      <c r="H47" s="68" t="s">
        <v>161</v>
      </c>
      <c r="I47" s="68" t="s">
        <v>161</v>
      </c>
      <c r="J47" s="68" t="s">
        <v>161</v>
      </c>
      <c r="K47" s="68" t="s">
        <v>161</v>
      </c>
      <c r="L47" s="68" t="s">
        <v>161</v>
      </c>
      <c r="M47" s="68" t="s">
        <v>161</v>
      </c>
      <c r="N47" s="68" t="s">
        <v>161</v>
      </c>
      <c r="O47" s="68" t="s">
        <v>161</v>
      </c>
      <c r="P47" s="68" t="s">
        <v>161</v>
      </c>
      <c r="Q47" s="68" t="s">
        <v>161</v>
      </c>
      <c r="R47" s="68" t="s">
        <v>161</v>
      </c>
      <c r="S47" s="66" t="s">
        <v>161</v>
      </c>
      <c r="T47" s="68" t="s">
        <v>161</v>
      </c>
      <c r="U47" s="68" t="s">
        <v>161</v>
      </c>
    </row>
    <row r="48" spans="1:29" ht="12.75" customHeight="1" x14ac:dyDescent="0.25">
      <c r="A48" s="61"/>
      <c r="B48" s="74" t="s">
        <v>40</v>
      </c>
      <c r="C48" s="67">
        <v>139.15123</v>
      </c>
      <c r="D48" s="67">
        <v>91.729910000000004</v>
      </c>
      <c r="E48" s="67">
        <v>82.83972</v>
      </c>
      <c r="F48" s="67">
        <v>84.907859999999999</v>
      </c>
      <c r="G48" s="67">
        <v>86.730119999999999</v>
      </c>
      <c r="H48" s="67">
        <v>84.949759999999998</v>
      </c>
      <c r="I48" s="67">
        <v>81.476079999999996</v>
      </c>
      <c r="J48" s="67">
        <v>79.165099999999995</v>
      </c>
      <c r="K48" s="67">
        <v>77.216620000000006</v>
      </c>
      <c r="L48" s="67">
        <v>76.787880000000001</v>
      </c>
      <c r="M48" s="67">
        <v>78.561580000000006</v>
      </c>
      <c r="N48" s="67">
        <v>82.895899999999997</v>
      </c>
      <c r="O48" s="67">
        <v>84.173720000000003</v>
      </c>
      <c r="P48" s="67">
        <v>88.043999999999997</v>
      </c>
      <c r="Q48" s="67">
        <v>87.311660000000003</v>
      </c>
      <c r="R48" s="67">
        <v>90.599109999999996</v>
      </c>
      <c r="S48" s="67">
        <v>87.859639999999999</v>
      </c>
      <c r="T48" s="67">
        <v>89.425899999999999</v>
      </c>
      <c r="U48" s="67">
        <v>87.499560000000002</v>
      </c>
    </row>
    <row r="49" spans="1:21" ht="12.75" customHeight="1" x14ac:dyDescent="0.25">
      <c r="A49" s="61"/>
      <c r="B49" s="74" t="s">
        <v>3</v>
      </c>
      <c r="C49" s="67">
        <v>142.95213000000001</v>
      </c>
      <c r="D49" s="67">
        <v>148.48504</v>
      </c>
      <c r="E49" s="67">
        <v>150.32688999999999</v>
      </c>
      <c r="F49" s="67">
        <v>154.30793</v>
      </c>
      <c r="G49" s="67">
        <v>145.67968999999999</v>
      </c>
      <c r="H49" s="67">
        <v>151.21158</v>
      </c>
      <c r="I49" s="67">
        <v>144.94748000000001</v>
      </c>
      <c r="J49" s="67">
        <v>145.85715999999999</v>
      </c>
      <c r="K49" s="67">
        <v>145.18298999999999</v>
      </c>
      <c r="L49" s="67">
        <v>144.71787</v>
      </c>
      <c r="M49" s="67">
        <v>145.31682000000001</v>
      </c>
      <c r="N49" s="67">
        <v>146.39796999999999</v>
      </c>
      <c r="O49" s="67">
        <v>142.06979999999999</v>
      </c>
      <c r="P49" s="67">
        <v>138.34223</v>
      </c>
      <c r="Q49" s="67">
        <v>133.44065000000001</v>
      </c>
      <c r="R49" s="67">
        <v>135.82348999999999</v>
      </c>
      <c r="S49" s="67">
        <v>123.20851999999999</v>
      </c>
      <c r="T49" s="67">
        <v>130.61094</v>
      </c>
      <c r="U49" s="67">
        <v>120.14551</v>
      </c>
    </row>
    <row r="50" spans="1:21" ht="12.75" customHeight="1" x14ac:dyDescent="0.25">
      <c r="A50" s="61"/>
      <c r="B50" s="74" t="s">
        <v>41</v>
      </c>
      <c r="C50" s="70" t="s">
        <v>161</v>
      </c>
      <c r="D50" s="70">
        <v>6.3350099999999996</v>
      </c>
      <c r="E50" s="70" t="s">
        <v>161</v>
      </c>
      <c r="F50" s="70" t="s">
        <v>161</v>
      </c>
      <c r="G50" s="67" t="s">
        <v>161</v>
      </c>
      <c r="H50" s="67" t="s">
        <v>161</v>
      </c>
      <c r="I50" s="67" t="s">
        <v>161</v>
      </c>
      <c r="J50" s="67" t="s">
        <v>161</v>
      </c>
      <c r="K50" s="67" t="s">
        <v>161</v>
      </c>
      <c r="L50" s="67" t="s">
        <v>161</v>
      </c>
      <c r="M50" s="67" t="s">
        <v>161</v>
      </c>
      <c r="N50" s="67" t="s">
        <v>161</v>
      </c>
      <c r="O50" s="70" t="s">
        <v>161</v>
      </c>
      <c r="P50" s="70" t="s">
        <v>161</v>
      </c>
      <c r="Q50" s="70" t="s">
        <v>161</v>
      </c>
      <c r="R50" s="70" t="s">
        <v>161</v>
      </c>
      <c r="S50" s="70" t="s">
        <v>161</v>
      </c>
      <c r="T50" s="70" t="s">
        <v>161</v>
      </c>
      <c r="U50" s="70" t="s">
        <v>161</v>
      </c>
    </row>
    <row r="51" spans="1:21" ht="12.75" customHeight="1" x14ac:dyDescent="0.25">
      <c r="A51" s="61"/>
      <c r="B51" s="74" t="s">
        <v>42</v>
      </c>
      <c r="C51" s="70" t="s">
        <v>161</v>
      </c>
      <c r="D51" s="70" t="s">
        <v>161</v>
      </c>
      <c r="E51" s="70">
        <v>39.347619999999999</v>
      </c>
      <c r="F51" s="67" t="s">
        <v>161</v>
      </c>
      <c r="G51" s="70" t="s">
        <v>161</v>
      </c>
      <c r="H51" s="70" t="s">
        <v>161</v>
      </c>
      <c r="I51" s="70" t="s">
        <v>161</v>
      </c>
      <c r="J51" s="70">
        <v>6.2510300000000001</v>
      </c>
      <c r="K51" s="70" t="s">
        <v>161</v>
      </c>
      <c r="L51" s="70" t="s">
        <v>161</v>
      </c>
      <c r="M51" s="70" t="s">
        <v>161</v>
      </c>
      <c r="N51" s="70" t="s">
        <v>161</v>
      </c>
      <c r="O51" s="70" t="s">
        <v>161</v>
      </c>
      <c r="P51" s="70" t="s">
        <v>161</v>
      </c>
      <c r="Q51" s="70" t="s">
        <v>161</v>
      </c>
      <c r="R51" s="70" t="s">
        <v>161</v>
      </c>
      <c r="S51" s="70" t="s">
        <v>161</v>
      </c>
      <c r="T51" s="70" t="s">
        <v>161</v>
      </c>
      <c r="U51" s="70" t="s">
        <v>161</v>
      </c>
    </row>
    <row r="52" spans="1:21" ht="12.75" customHeight="1" x14ac:dyDescent="0.25">
      <c r="A52" s="61"/>
      <c r="B52" s="74" t="s">
        <v>43</v>
      </c>
      <c r="C52" s="70" t="s">
        <v>161</v>
      </c>
      <c r="D52" s="70">
        <v>1.2925899999999999</v>
      </c>
      <c r="E52" s="70" t="s">
        <v>161</v>
      </c>
      <c r="F52" s="67" t="s">
        <v>161</v>
      </c>
      <c r="G52" s="70" t="s">
        <v>161</v>
      </c>
      <c r="H52" s="70" t="s">
        <v>161</v>
      </c>
      <c r="I52" s="67" t="s">
        <v>161</v>
      </c>
      <c r="J52" s="70">
        <v>1.5559000000000001</v>
      </c>
      <c r="K52" s="70" t="s">
        <v>161</v>
      </c>
      <c r="L52" s="70" t="s">
        <v>161</v>
      </c>
      <c r="M52" s="70" t="s">
        <v>161</v>
      </c>
      <c r="N52" s="70" t="s">
        <v>161</v>
      </c>
      <c r="O52" s="70" t="s">
        <v>161</v>
      </c>
      <c r="P52" s="70" t="s">
        <v>161</v>
      </c>
      <c r="Q52" s="70" t="s">
        <v>161</v>
      </c>
      <c r="R52" s="70" t="s">
        <v>161</v>
      </c>
      <c r="S52" s="67" t="s">
        <v>161</v>
      </c>
      <c r="T52" s="70" t="s">
        <v>161</v>
      </c>
      <c r="U52" s="70" t="s">
        <v>161</v>
      </c>
    </row>
    <row r="53" spans="1:21" ht="12.75" customHeight="1" x14ac:dyDescent="0.25">
      <c r="A53" s="61"/>
      <c r="B53" s="72" t="s">
        <v>174</v>
      </c>
      <c r="C53" s="68">
        <v>15.32357</v>
      </c>
      <c r="D53" s="68">
        <v>20.693760000000001</v>
      </c>
      <c r="E53" s="68" t="s">
        <v>161</v>
      </c>
      <c r="F53" s="66" t="s">
        <v>161</v>
      </c>
      <c r="G53" s="68" t="s">
        <v>161</v>
      </c>
      <c r="H53" s="68">
        <v>48.078279999999999</v>
      </c>
      <c r="I53" s="68" t="s">
        <v>161</v>
      </c>
      <c r="J53" s="68">
        <v>42.969189999999998</v>
      </c>
      <c r="K53" s="68" t="s">
        <v>161</v>
      </c>
      <c r="L53" s="68">
        <v>30.844609999999999</v>
      </c>
      <c r="M53" s="68" t="s">
        <v>161</v>
      </c>
      <c r="N53" s="68">
        <v>43.665100000000002</v>
      </c>
      <c r="O53" s="68" t="s">
        <v>161</v>
      </c>
      <c r="P53" s="68" t="s">
        <v>161</v>
      </c>
      <c r="Q53" s="68" t="s">
        <v>161</v>
      </c>
      <c r="R53" s="68" t="s">
        <v>161</v>
      </c>
      <c r="S53" s="68" t="s">
        <v>161</v>
      </c>
      <c r="T53" s="68" t="s">
        <v>161</v>
      </c>
      <c r="U53" s="68" t="s">
        <v>161</v>
      </c>
    </row>
    <row r="54" spans="1:21" ht="12.75" customHeight="1" x14ac:dyDescent="0.25">
      <c r="A54" s="61"/>
      <c r="B54" s="72" t="s">
        <v>175</v>
      </c>
      <c r="C54" s="68">
        <v>34.043489999999998</v>
      </c>
      <c r="D54" s="68">
        <v>4.4737499999999999</v>
      </c>
      <c r="E54" s="68">
        <v>4.4575100000000001</v>
      </c>
      <c r="F54" s="66">
        <v>7.3895600000000004</v>
      </c>
      <c r="G54" s="68">
        <v>10.243550000000001</v>
      </c>
      <c r="H54" s="68">
        <v>14.224539999999999</v>
      </c>
      <c r="I54" s="68">
        <v>14.5985</v>
      </c>
      <c r="J54" s="68">
        <v>15.24948</v>
      </c>
      <c r="K54" s="68">
        <v>16.118459999999999</v>
      </c>
      <c r="L54" s="68" t="s">
        <v>161</v>
      </c>
      <c r="M54" s="68" t="s">
        <v>161</v>
      </c>
      <c r="N54" s="68" t="s">
        <v>161</v>
      </c>
      <c r="O54" s="68" t="s">
        <v>161</v>
      </c>
      <c r="P54" s="68" t="s">
        <v>161</v>
      </c>
      <c r="Q54" s="68" t="s">
        <v>161</v>
      </c>
      <c r="R54" s="68" t="s">
        <v>161</v>
      </c>
      <c r="S54" s="68" t="s">
        <v>161</v>
      </c>
      <c r="T54" s="68" t="s">
        <v>161</v>
      </c>
      <c r="U54" s="68" t="s">
        <v>161</v>
      </c>
    </row>
    <row r="55" spans="1:21" ht="12.75" customHeight="1" x14ac:dyDescent="0.25">
      <c r="A55" s="61"/>
      <c r="B55" s="72" t="s">
        <v>136</v>
      </c>
      <c r="C55" s="69" t="s">
        <v>161</v>
      </c>
      <c r="D55" s="69">
        <v>9.2917400000000008</v>
      </c>
      <c r="E55" s="69" t="s">
        <v>161</v>
      </c>
      <c r="F55" s="69" t="s">
        <v>161</v>
      </c>
      <c r="G55" s="69" t="s">
        <v>161</v>
      </c>
      <c r="H55" s="69" t="s">
        <v>161</v>
      </c>
      <c r="I55" s="69" t="s">
        <v>161</v>
      </c>
      <c r="J55" s="69">
        <v>6.1395400000000002</v>
      </c>
      <c r="K55" s="69" t="s">
        <v>161</v>
      </c>
      <c r="L55" s="69" t="s">
        <v>161</v>
      </c>
      <c r="M55" s="69" t="s">
        <v>161</v>
      </c>
      <c r="N55" s="69" t="s">
        <v>161</v>
      </c>
      <c r="O55" s="69" t="s">
        <v>161</v>
      </c>
      <c r="P55" s="69" t="s">
        <v>161</v>
      </c>
      <c r="Q55" s="69" t="s">
        <v>161</v>
      </c>
      <c r="R55" s="69" t="s">
        <v>161</v>
      </c>
      <c r="S55" s="69" t="s">
        <v>161</v>
      </c>
      <c r="T55" s="69" t="s">
        <v>161</v>
      </c>
      <c r="U55" s="69" t="s">
        <v>161</v>
      </c>
    </row>
    <row r="56" spans="1:21" ht="12.75" customHeight="1" x14ac:dyDescent="0.25">
      <c r="A56" s="61"/>
      <c r="B56" s="72" t="s">
        <v>95</v>
      </c>
      <c r="C56" s="68">
        <v>576.48172</v>
      </c>
      <c r="D56" s="68">
        <v>637.13900000000001</v>
      </c>
      <c r="E56" s="68">
        <v>665.29557999999997</v>
      </c>
      <c r="F56" s="66">
        <v>670.76732000000004</v>
      </c>
      <c r="G56" s="68">
        <v>695.85041000000001</v>
      </c>
      <c r="H56" s="68">
        <v>711.70561999999995</v>
      </c>
      <c r="I56" s="66">
        <v>733.24203</v>
      </c>
      <c r="J56" s="68">
        <v>759.32587000000001</v>
      </c>
      <c r="K56" s="68">
        <v>779.02333999999996</v>
      </c>
      <c r="L56" s="66">
        <v>794.93434999999999</v>
      </c>
      <c r="M56" s="68">
        <v>814.78187000000003</v>
      </c>
      <c r="N56" s="68">
        <v>850.14400000000001</v>
      </c>
      <c r="O56" s="68">
        <v>862.80888000000004</v>
      </c>
      <c r="P56" s="68" t="s">
        <v>161</v>
      </c>
      <c r="Q56" s="68" t="s">
        <v>161</v>
      </c>
      <c r="R56" s="68" t="s">
        <v>161</v>
      </c>
      <c r="S56" s="66" t="s">
        <v>161</v>
      </c>
      <c r="T56" s="68" t="s">
        <v>161</v>
      </c>
      <c r="U56" s="68" t="s">
        <v>161</v>
      </c>
    </row>
    <row r="57" spans="1:21" ht="12.75" customHeight="1" x14ac:dyDescent="0.25">
      <c r="A57" s="61"/>
      <c r="B57" s="72" t="s">
        <v>176</v>
      </c>
      <c r="C57" s="68" t="s">
        <v>161</v>
      </c>
      <c r="D57" s="68" t="s">
        <v>161</v>
      </c>
      <c r="E57" s="68" t="s">
        <v>161</v>
      </c>
      <c r="F57" s="68" t="s">
        <v>161</v>
      </c>
      <c r="G57" s="68" t="s">
        <v>161</v>
      </c>
      <c r="H57" s="68" t="s">
        <v>161</v>
      </c>
      <c r="I57" s="68" t="s">
        <v>161</v>
      </c>
      <c r="J57" s="68" t="s">
        <v>161</v>
      </c>
      <c r="K57" s="68" t="s">
        <v>161</v>
      </c>
      <c r="L57" s="68" t="s">
        <v>161</v>
      </c>
      <c r="M57" s="68" t="s">
        <v>161</v>
      </c>
      <c r="N57" s="68" t="s">
        <v>161</v>
      </c>
      <c r="O57" s="68" t="s">
        <v>161</v>
      </c>
      <c r="P57" s="68" t="s">
        <v>161</v>
      </c>
      <c r="Q57" s="68" t="s">
        <v>161</v>
      </c>
      <c r="R57" s="68" t="s">
        <v>161</v>
      </c>
      <c r="S57" s="66" t="s">
        <v>161</v>
      </c>
      <c r="T57" s="68" t="s">
        <v>161</v>
      </c>
      <c r="U57" s="68" t="s">
        <v>161</v>
      </c>
    </row>
    <row r="58" spans="1:21" ht="12.75" customHeight="1" x14ac:dyDescent="0.25">
      <c r="A58" s="61"/>
      <c r="B58" s="71" t="s">
        <v>44</v>
      </c>
      <c r="C58" s="67">
        <v>109.82408</v>
      </c>
      <c r="D58" s="67">
        <v>75.249930000000006</v>
      </c>
      <c r="E58" s="67">
        <v>75.997110000000006</v>
      </c>
      <c r="F58" s="67">
        <v>75.867599999999996</v>
      </c>
      <c r="G58" s="67">
        <v>72.252340000000004</v>
      </c>
      <c r="H58" s="67">
        <v>67.329750000000004</v>
      </c>
      <c r="I58" s="67">
        <v>60.519829999999999</v>
      </c>
      <c r="J58" s="67">
        <v>59.666890000000002</v>
      </c>
      <c r="K58" s="67">
        <v>62.79824</v>
      </c>
      <c r="L58" s="67">
        <v>59.814660000000003</v>
      </c>
      <c r="M58" s="67">
        <v>64.552130000000005</v>
      </c>
      <c r="N58" s="67">
        <v>63.747979999999998</v>
      </c>
      <c r="O58" s="67">
        <v>63.860529999999997</v>
      </c>
      <c r="P58" s="67">
        <v>64.661150000000006</v>
      </c>
      <c r="Q58" s="67">
        <v>68.588499999999996</v>
      </c>
      <c r="R58" s="67">
        <v>67.012209999999996</v>
      </c>
      <c r="S58" s="67">
        <v>57.914070000000002</v>
      </c>
      <c r="T58" s="67">
        <v>60.466940000000001</v>
      </c>
      <c r="U58" s="67">
        <v>66.207599999999999</v>
      </c>
    </row>
    <row r="59" spans="1:21" ht="12.75" customHeight="1" x14ac:dyDescent="0.25">
      <c r="A59" s="61"/>
      <c r="B59" s="71" t="s">
        <v>96</v>
      </c>
      <c r="C59" s="67" t="s">
        <v>161</v>
      </c>
      <c r="D59" s="67">
        <v>5.9682399999999998</v>
      </c>
      <c r="E59" s="67" t="s">
        <v>161</v>
      </c>
      <c r="F59" s="67" t="s">
        <v>161</v>
      </c>
      <c r="G59" s="67" t="s">
        <v>161</v>
      </c>
      <c r="H59" s="67" t="s">
        <v>161</v>
      </c>
      <c r="I59" s="67" t="s">
        <v>161</v>
      </c>
      <c r="J59" s="67" t="s">
        <v>161</v>
      </c>
      <c r="K59" s="67" t="s">
        <v>161</v>
      </c>
      <c r="L59" s="67" t="s">
        <v>161</v>
      </c>
      <c r="M59" s="67" t="s">
        <v>161</v>
      </c>
      <c r="N59" s="67" t="s">
        <v>161</v>
      </c>
      <c r="O59" s="67" t="s">
        <v>161</v>
      </c>
      <c r="P59" s="67" t="s">
        <v>161</v>
      </c>
      <c r="Q59" s="67" t="s">
        <v>161</v>
      </c>
      <c r="R59" s="67" t="s">
        <v>161</v>
      </c>
      <c r="S59" s="67" t="s">
        <v>161</v>
      </c>
      <c r="T59" s="67" t="s">
        <v>161</v>
      </c>
      <c r="U59" s="67" t="s">
        <v>161</v>
      </c>
    </row>
    <row r="60" spans="1:21" ht="12.75" customHeight="1" x14ac:dyDescent="0.25">
      <c r="A60" s="61"/>
      <c r="B60" s="71" t="s">
        <v>97</v>
      </c>
      <c r="C60" s="70" t="s">
        <v>161</v>
      </c>
      <c r="D60" s="70" t="s">
        <v>161</v>
      </c>
      <c r="E60" s="70" t="s">
        <v>161</v>
      </c>
      <c r="F60" s="70" t="s">
        <v>161</v>
      </c>
      <c r="G60" s="67" t="s">
        <v>161</v>
      </c>
      <c r="H60" s="67">
        <v>1.9954400000000001</v>
      </c>
      <c r="I60" s="67" t="s">
        <v>161</v>
      </c>
      <c r="J60" s="67" t="s">
        <v>161</v>
      </c>
      <c r="K60" s="67" t="s">
        <v>161</v>
      </c>
      <c r="L60" s="67" t="s">
        <v>161</v>
      </c>
      <c r="M60" s="67" t="s">
        <v>161</v>
      </c>
      <c r="N60" s="67" t="s">
        <v>161</v>
      </c>
      <c r="O60" s="70">
        <v>26.474019999999999</v>
      </c>
      <c r="P60" s="70" t="s">
        <v>161</v>
      </c>
      <c r="Q60" s="70" t="s">
        <v>161</v>
      </c>
      <c r="R60" s="70" t="s">
        <v>161</v>
      </c>
      <c r="S60" s="70" t="s">
        <v>161</v>
      </c>
      <c r="T60" s="70" t="s">
        <v>161</v>
      </c>
      <c r="U60" s="70" t="s">
        <v>161</v>
      </c>
    </row>
    <row r="61" spans="1:21" ht="12.75" customHeight="1" x14ac:dyDescent="0.25">
      <c r="A61" s="61"/>
      <c r="B61" s="71" t="s">
        <v>177</v>
      </c>
      <c r="C61" s="70" t="s">
        <v>161</v>
      </c>
      <c r="D61" s="70" t="s">
        <v>161</v>
      </c>
      <c r="E61" s="70">
        <v>0.29292000000000001</v>
      </c>
      <c r="F61" s="67" t="s">
        <v>161</v>
      </c>
      <c r="G61" s="70" t="s">
        <v>161</v>
      </c>
      <c r="H61" s="70" t="s">
        <v>161</v>
      </c>
      <c r="I61" s="70" t="s">
        <v>161</v>
      </c>
      <c r="J61" s="70">
        <v>0.44766</v>
      </c>
      <c r="K61" s="70" t="s">
        <v>161</v>
      </c>
      <c r="L61" s="70" t="s">
        <v>161</v>
      </c>
      <c r="M61" s="70" t="s">
        <v>161</v>
      </c>
      <c r="N61" s="70" t="s">
        <v>161</v>
      </c>
      <c r="O61" s="70" t="s">
        <v>161</v>
      </c>
      <c r="P61" s="70" t="s">
        <v>161</v>
      </c>
      <c r="Q61" s="70" t="s">
        <v>161</v>
      </c>
      <c r="R61" s="70" t="s">
        <v>161</v>
      </c>
      <c r="S61" s="70" t="s">
        <v>161</v>
      </c>
      <c r="T61" s="70" t="s">
        <v>161</v>
      </c>
      <c r="U61" s="70" t="s">
        <v>161</v>
      </c>
    </row>
    <row r="62" spans="1:21" ht="12.75" customHeight="1" x14ac:dyDescent="0.25">
      <c r="A62" s="61"/>
      <c r="B62" s="71" t="s">
        <v>45</v>
      </c>
      <c r="C62" s="70" t="s">
        <v>161</v>
      </c>
      <c r="D62" s="70">
        <v>12.762589999999999</v>
      </c>
      <c r="E62" s="70" t="s">
        <v>161</v>
      </c>
      <c r="F62" s="67" t="s">
        <v>161</v>
      </c>
      <c r="G62" s="70" t="s">
        <v>161</v>
      </c>
      <c r="H62" s="70" t="s">
        <v>161</v>
      </c>
      <c r="I62" s="67" t="s">
        <v>161</v>
      </c>
      <c r="J62" s="70" t="s">
        <v>161</v>
      </c>
      <c r="K62" s="70" t="s">
        <v>161</v>
      </c>
      <c r="L62" s="70" t="s">
        <v>161</v>
      </c>
      <c r="M62" s="70" t="s">
        <v>161</v>
      </c>
      <c r="N62" s="70" t="s">
        <v>161</v>
      </c>
      <c r="O62" s="70" t="s">
        <v>161</v>
      </c>
      <c r="P62" s="70" t="s">
        <v>161</v>
      </c>
      <c r="Q62" s="70" t="s">
        <v>161</v>
      </c>
      <c r="R62" s="70" t="s">
        <v>161</v>
      </c>
      <c r="S62" s="67" t="s">
        <v>161</v>
      </c>
      <c r="T62" s="70" t="s">
        <v>161</v>
      </c>
      <c r="U62" s="70" t="s">
        <v>161</v>
      </c>
    </row>
    <row r="63" spans="1:21" ht="12.75" customHeight="1" x14ac:dyDescent="0.25">
      <c r="A63" s="61"/>
      <c r="B63" s="72" t="s">
        <v>46</v>
      </c>
      <c r="C63" s="68" t="s">
        <v>161</v>
      </c>
      <c r="D63" s="68">
        <v>165.72502</v>
      </c>
      <c r="E63" s="68" t="s">
        <v>161</v>
      </c>
      <c r="F63" s="66" t="s">
        <v>161</v>
      </c>
      <c r="G63" s="68" t="s">
        <v>161</v>
      </c>
      <c r="H63" s="68" t="s">
        <v>161</v>
      </c>
      <c r="I63" s="68" t="s">
        <v>161</v>
      </c>
      <c r="J63" s="68" t="s">
        <v>161</v>
      </c>
      <c r="K63" s="68" t="s">
        <v>161</v>
      </c>
      <c r="L63" s="68" t="s">
        <v>161</v>
      </c>
      <c r="M63" s="68" t="s">
        <v>161</v>
      </c>
      <c r="N63" s="68" t="s">
        <v>161</v>
      </c>
      <c r="O63" s="68" t="s">
        <v>161</v>
      </c>
      <c r="P63" s="68" t="s">
        <v>161</v>
      </c>
      <c r="Q63" s="68" t="s">
        <v>161</v>
      </c>
      <c r="R63" s="68" t="s">
        <v>161</v>
      </c>
      <c r="S63" s="68" t="s">
        <v>161</v>
      </c>
      <c r="T63" s="68" t="s">
        <v>161</v>
      </c>
      <c r="U63" s="68" t="s">
        <v>161</v>
      </c>
    </row>
    <row r="64" spans="1:21" ht="12.75" customHeight="1" x14ac:dyDescent="0.25">
      <c r="A64" s="61"/>
      <c r="B64" s="72" t="s">
        <v>137</v>
      </c>
      <c r="C64" s="68">
        <v>590.90810999999997</v>
      </c>
      <c r="D64" s="68">
        <v>622.35834999999997</v>
      </c>
      <c r="E64" s="68">
        <v>639.07203000000004</v>
      </c>
      <c r="F64" s="66">
        <v>661.05511000000001</v>
      </c>
      <c r="G64" s="68">
        <v>675.98197000000005</v>
      </c>
      <c r="H64" s="68">
        <v>683.27918</v>
      </c>
      <c r="I64" s="68">
        <v>696.15827000000002</v>
      </c>
      <c r="J64" s="68">
        <v>721.36248000000001</v>
      </c>
      <c r="K64" s="68">
        <v>713.94996000000003</v>
      </c>
      <c r="L64" s="68">
        <v>719.62338999999997</v>
      </c>
      <c r="M64" s="68">
        <v>740.17870000000005</v>
      </c>
      <c r="N64" s="68">
        <v>743.56832999999995</v>
      </c>
      <c r="O64" s="68">
        <v>735.82905000000005</v>
      </c>
      <c r="P64" s="68">
        <v>727.84965</v>
      </c>
      <c r="Q64" s="68">
        <v>749.28890999999999</v>
      </c>
      <c r="R64" s="68">
        <v>731.08069999999998</v>
      </c>
      <c r="S64" s="68">
        <v>689.31323999999995</v>
      </c>
      <c r="T64" s="68">
        <v>699.30226000000005</v>
      </c>
      <c r="U64" s="68">
        <v>701.21236999999996</v>
      </c>
    </row>
    <row r="65" spans="1:21" ht="12.75" customHeight="1" x14ac:dyDescent="0.25">
      <c r="A65" s="61"/>
      <c r="B65" s="72" t="s">
        <v>98</v>
      </c>
      <c r="C65" s="69" t="s">
        <v>161</v>
      </c>
      <c r="D65" s="69">
        <v>37.737000000000002</v>
      </c>
      <c r="E65" s="69" t="s">
        <v>161</v>
      </c>
      <c r="F65" s="69" t="s">
        <v>161</v>
      </c>
      <c r="G65" s="69" t="s">
        <v>161</v>
      </c>
      <c r="H65" s="69" t="s">
        <v>161</v>
      </c>
      <c r="I65" s="69" t="s">
        <v>161</v>
      </c>
      <c r="J65" s="69" t="s">
        <v>161</v>
      </c>
      <c r="K65" s="69" t="s">
        <v>161</v>
      </c>
      <c r="L65" s="69" t="s">
        <v>161</v>
      </c>
      <c r="M65" s="69" t="s">
        <v>161</v>
      </c>
      <c r="N65" s="69" t="s">
        <v>161</v>
      </c>
      <c r="O65" s="69" t="s">
        <v>161</v>
      </c>
      <c r="P65" s="69" t="s">
        <v>161</v>
      </c>
      <c r="Q65" s="69" t="s">
        <v>161</v>
      </c>
      <c r="R65" s="69" t="s">
        <v>161</v>
      </c>
      <c r="S65" s="69" t="s">
        <v>161</v>
      </c>
      <c r="T65" s="69" t="s">
        <v>161</v>
      </c>
      <c r="U65" s="69" t="s">
        <v>161</v>
      </c>
    </row>
    <row r="66" spans="1:21" ht="12.75" customHeight="1" x14ac:dyDescent="0.25">
      <c r="A66" s="61"/>
      <c r="B66" s="72" t="s">
        <v>99</v>
      </c>
      <c r="C66" s="68" t="s">
        <v>161</v>
      </c>
      <c r="D66" s="68" t="s">
        <v>161</v>
      </c>
      <c r="E66" s="68" t="s">
        <v>161</v>
      </c>
      <c r="F66" s="66" t="s">
        <v>161</v>
      </c>
      <c r="G66" s="68" t="s">
        <v>161</v>
      </c>
      <c r="H66" s="68" t="s">
        <v>161</v>
      </c>
      <c r="I66" s="66" t="s">
        <v>161</v>
      </c>
      <c r="J66" s="68" t="s">
        <v>161</v>
      </c>
      <c r="K66" s="68" t="s">
        <v>161</v>
      </c>
      <c r="L66" s="66" t="s">
        <v>161</v>
      </c>
      <c r="M66" s="68" t="s">
        <v>161</v>
      </c>
      <c r="N66" s="68" t="s">
        <v>161</v>
      </c>
      <c r="O66" s="68" t="s">
        <v>161</v>
      </c>
      <c r="P66" s="68" t="s">
        <v>161</v>
      </c>
      <c r="Q66" s="68" t="s">
        <v>161</v>
      </c>
      <c r="R66" s="68" t="s">
        <v>161</v>
      </c>
      <c r="S66" s="66" t="s">
        <v>161</v>
      </c>
      <c r="T66" s="68" t="s">
        <v>161</v>
      </c>
      <c r="U66" s="68" t="s">
        <v>161</v>
      </c>
    </row>
    <row r="67" spans="1:21" ht="12.75" customHeight="1" x14ac:dyDescent="0.25">
      <c r="A67" s="61"/>
      <c r="B67" s="72" t="s">
        <v>47</v>
      </c>
      <c r="C67" s="68" t="s">
        <v>161</v>
      </c>
      <c r="D67" s="68">
        <v>55.852699999999999</v>
      </c>
      <c r="E67" s="68" t="s">
        <v>161</v>
      </c>
      <c r="F67" s="68" t="s">
        <v>161</v>
      </c>
      <c r="G67" s="68" t="s">
        <v>161</v>
      </c>
      <c r="H67" s="68" t="s">
        <v>161</v>
      </c>
      <c r="I67" s="68" t="s">
        <v>161</v>
      </c>
      <c r="J67" s="68">
        <v>74.524699999999996</v>
      </c>
      <c r="K67" s="68" t="s">
        <v>161</v>
      </c>
      <c r="L67" s="68" t="s">
        <v>161</v>
      </c>
      <c r="M67" s="68" t="s">
        <v>161</v>
      </c>
      <c r="N67" s="68" t="s">
        <v>161</v>
      </c>
      <c r="O67" s="68" t="s">
        <v>161</v>
      </c>
      <c r="P67" s="68">
        <v>78.955190000000002</v>
      </c>
      <c r="Q67" s="68" t="s">
        <v>161</v>
      </c>
      <c r="R67" s="68" t="s">
        <v>161</v>
      </c>
      <c r="S67" s="66" t="s">
        <v>161</v>
      </c>
      <c r="T67" s="68">
        <v>569.1712</v>
      </c>
      <c r="U67" s="68" t="s">
        <v>161</v>
      </c>
    </row>
    <row r="68" spans="1:21" ht="12.75" customHeight="1" x14ac:dyDescent="0.25">
      <c r="A68" s="61"/>
      <c r="B68" s="74" t="s">
        <v>138</v>
      </c>
      <c r="C68" s="67" t="s">
        <v>161</v>
      </c>
      <c r="D68" s="67">
        <v>4057.6170000000002</v>
      </c>
      <c r="E68" s="67" t="s">
        <v>161</v>
      </c>
      <c r="F68" s="67" t="s">
        <v>161</v>
      </c>
      <c r="G68" s="67" t="s">
        <v>161</v>
      </c>
      <c r="H68" s="67" t="s">
        <v>161</v>
      </c>
      <c r="I68" s="67" t="s">
        <v>161</v>
      </c>
      <c r="J68" s="67" t="s">
        <v>161</v>
      </c>
      <c r="K68" s="67" t="s">
        <v>161</v>
      </c>
      <c r="L68" s="67" t="s">
        <v>161</v>
      </c>
      <c r="M68" s="67" t="s">
        <v>161</v>
      </c>
      <c r="N68" s="67" t="s">
        <v>161</v>
      </c>
      <c r="O68" s="67">
        <v>7465.8617199999999</v>
      </c>
      <c r="P68" s="67" t="s">
        <v>161</v>
      </c>
      <c r="Q68" s="67" t="s">
        <v>161</v>
      </c>
      <c r="R68" s="67" t="s">
        <v>161</v>
      </c>
      <c r="S68" s="67" t="s">
        <v>161</v>
      </c>
      <c r="T68" s="67" t="s">
        <v>161</v>
      </c>
      <c r="U68" s="67" t="s">
        <v>161</v>
      </c>
    </row>
    <row r="69" spans="1:21" ht="12.75" customHeight="1" x14ac:dyDescent="0.25">
      <c r="A69" s="61"/>
      <c r="B69" s="74" t="s">
        <v>4</v>
      </c>
      <c r="C69" s="67">
        <v>118.72957000000001</v>
      </c>
      <c r="D69" s="67">
        <v>137.47564</v>
      </c>
      <c r="E69" s="67" t="s">
        <v>161</v>
      </c>
      <c r="F69" s="67" t="s">
        <v>161</v>
      </c>
      <c r="G69" s="67" t="s">
        <v>161</v>
      </c>
      <c r="H69" s="67" t="s">
        <v>161</v>
      </c>
      <c r="I69" s="67" t="s">
        <v>161</v>
      </c>
      <c r="J69" s="67">
        <v>147.28217000000001</v>
      </c>
      <c r="K69" s="67" t="s">
        <v>161</v>
      </c>
      <c r="L69" s="67" t="s">
        <v>161</v>
      </c>
      <c r="M69" s="67" t="s">
        <v>161</v>
      </c>
      <c r="N69" s="67">
        <v>153.88477</v>
      </c>
      <c r="O69" s="67" t="s">
        <v>161</v>
      </c>
      <c r="P69" s="67" t="s">
        <v>161</v>
      </c>
      <c r="Q69" s="67" t="s">
        <v>161</v>
      </c>
      <c r="R69" s="67" t="s">
        <v>161</v>
      </c>
      <c r="S69" s="67" t="s">
        <v>161</v>
      </c>
      <c r="T69" s="67" t="s">
        <v>161</v>
      </c>
      <c r="U69" s="67" t="s">
        <v>161</v>
      </c>
    </row>
    <row r="70" spans="1:21" ht="12.75" customHeight="1" x14ac:dyDescent="0.25">
      <c r="A70" s="61"/>
      <c r="B70" s="74" t="s">
        <v>100</v>
      </c>
      <c r="C70" s="70" t="s">
        <v>161</v>
      </c>
      <c r="D70" s="70">
        <v>0.51212999999999997</v>
      </c>
      <c r="E70" s="70" t="s">
        <v>161</v>
      </c>
      <c r="F70" s="70" t="s">
        <v>161</v>
      </c>
      <c r="G70" s="67" t="s">
        <v>161</v>
      </c>
      <c r="H70" s="67" t="s">
        <v>161</v>
      </c>
      <c r="I70" s="67" t="s">
        <v>161</v>
      </c>
      <c r="J70" s="67" t="s">
        <v>161</v>
      </c>
      <c r="K70" s="67" t="s">
        <v>161</v>
      </c>
      <c r="L70" s="67" t="s">
        <v>161</v>
      </c>
      <c r="M70" s="67" t="s">
        <v>161</v>
      </c>
      <c r="N70" s="67" t="s">
        <v>161</v>
      </c>
      <c r="O70" s="70" t="s">
        <v>161</v>
      </c>
      <c r="P70" s="70" t="s">
        <v>161</v>
      </c>
      <c r="Q70" s="70" t="s">
        <v>161</v>
      </c>
      <c r="R70" s="70" t="s">
        <v>161</v>
      </c>
      <c r="S70" s="70" t="s">
        <v>161</v>
      </c>
      <c r="T70" s="70" t="s">
        <v>161</v>
      </c>
      <c r="U70" s="70" t="s">
        <v>161</v>
      </c>
    </row>
    <row r="71" spans="1:21" ht="12.75" customHeight="1" x14ac:dyDescent="0.25">
      <c r="A71" s="61"/>
      <c r="B71" s="74" t="s">
        <v>101</v>
      </c>
      <c r="C71" s="70" t="s">
        <v>161</v>
      </c>
      <c r="D71" s="70">
        <v>1.37469</v>
      </c>
      <c r="E71" s="70" t="s">
        <v>161</v>
      </c>
      <c r="F71" s="67" t="s">
        <v>161</v>
      </c>
      <c r="G71" s="70" t="s">
        <v>161</v>
      </c>
      <c r="H71" s="70" t="s">
        <v>161</v>
      </c>
      <c r="I71" s="70" t="s">
        <v>161</v>
      </c>
      <c r="J71" s="70">
        <v>2.0650499999999998</v>
      </c>
      <c r="K71" s="70" t="s">
        <v>161</v>
      </c>
      <c r="L71" s="70" t="s">
        <v>161</v>
      </c>
      <c r="M71" s="70" t="s">
        <v>161</v>
      </c>
      <c r="N71" s="70" t="s">
        <v>161</v>
      </c>
      <c r="O71" s="70" t="s">
        <v>161</v>
      </c>
      <c r="P71" s="70" t="s">
        <v>161</v>
      </c>
      <c r="Q71" s="70" t="s">
        <v>161</v>
      </c>
      <c r="R71" s="70" t="s">
        <v>161</v>
      </c>
      <c r="S71" s="70" t="s">
        <v>161</v>
      </c>
      <c r="T71" s="70" t="s">
        <v>161</v>
      </c>
      <c r="U71" s="70" t="s">
        <v>161</v>
      </c>
    </row>
    <row r="72" spans="1:21" ht="12.75" customHeight="1" x14ac:dyDescent="0.25">
      <c r="A72" s="61"/>
      <c r="B72" s="74" t="s">
        <v>139</v>
      </c>
      <c r="C72" s="70" t="s">
        <v>161</v>
      </c>
      <c r="D72" s="70">
        <v>8.0299999999999996E-2</v>
      </c>
      <c r="E72" s="70" t="s">
        <v>161</v>
      </c>
      <c r="F72" s="67" t="s">
        <v>161</v>
      </c>
      <c r="G72" s="70" t="s">
        <v>161</v>
      </c>
      <c r="H72" s="70" t="s">
        <v>161</v>
      </c>
      <c r="I72" s="67" t="s">
        <v>161</v>
      </c>
      <c r="J72" s="70" t="s">
        <v>161</v>
      </c>
      <c r="K72" s="70" t="s">
        <v>161</v>
      </c>
      <c r="L72" s="70" t="s">
        <v>161</v>
      </c>
      <c r="M72" s="70" t="s">
        <v>161</v>
      </c>
      <c r="N72" s="70" t="s">
        <v>161</v>
      </c>
      <c r="O72" s="70" t="s">
        <v>161</v>
      </c>
      <c r="P72" s="70" t="s">
        <v>161</v>
      </c>
      <c r="Q72" s="70" t="s">
        <v>161</v>
      </c>
      <c r="R72" s="70" t="s">
        <v>161</v>
      </c>
      <c r="S72" s="67" t="s">
        <v>161</v>
      </c>
      <c r="T72" s="70" t="s">
        <v>161</v>
      </c>
      <c r="U72" s="70" t="s">
        <v>161</v>
      </c>
    </row>
    <row r="73" spans="1:21" ht="12.75" customHeight="1" x14ac:dyDescent="0.25">
      <c r="A73" s="61"/>
      <c r="B73" s="72" t="s">
        <v>48</v>
      </c>
      <c r="C73" s="68">
        <v>6.0913599999999999</v>
      </c>
      <c r="D73" s="68" t="s">
        <v>161</v>
      </c>
      <c r="E73" s="68" t="s">
        <v>161</v>
      </c>
      <c r="F73" s="66">
        <v>10.79444</v>
      </c>
      <c r="G73" s="68" t="s">
        <v>161</v>
      </c>
      <c r="H73" s="68" t="s">
        <v>161</v>
      </c>
      <c r="I73" s="68" t="s">
        <v>161</v>
      </c>
      <c r="J73" s="68">
        <v>11.03331</v>
      </c>
      <c r="K73" s="68" t="s">
        <v>161</v>
      </c>
      <c r="L73" s="68" t="s">
        <v>161</v>
      </c>
      <c r="M73" s="68" t="s">
        <v>161</v>
      </c>
      <c r="N73" s="68" t="s">
        <v>161</v>
      </c>
      <c r="O73" s="68">
        <v>12.11403</v>
      </c>
      <c r="P73" s="68" t="s">
        <v>161</v>
      </c>
      <c r="Q73" s="68" t="s">
        <v>161</v>
      </c>
      <c r="R73" s="68" t="s">
        <v>161</v>
      </c>
      <c r="S73" s="68" t="s">
        <v>161</v>
      </c>
      <c r="T73" s="68" t="s">
        <v>161</v>
      </c>
      <c r="U73" s="68" t="s">
        <v>161</v>
      </c>
    </row>
    <row r="74" spans="1:21" ht="12.75" customHeight="1" x14ac:dyDescent="0.25">
      <c r="A74" s="61"/>
      <c r="B74" s="72" t="s">
        <v>210</v>
      </c>
      <c r="C74" s="68" t="s">
        <v>161</v>
      </c>
      <c r="D74" s="68">
        <v>24.72654</v>
      </c>
      <c r="E74" s="68" t="s">
        <v>161</v>
      </c>
      <c r="F74" s="66" t="s">
        <v>161</v>
      </c>
      <c r="G74" s="68" t="s">
        <v>161</v>
      </c>
      <c r="H74" s="68" t="s">
        <v>161</v>
      </c>
      <c r="I74" s="68" t="s">
        <v>161</v>
      </c>
      <c r="J74" s="68">
        <v>271.19745999999998</v>
      </c>
      <c r="K74" s="68" t="s">
        <v>161</v>
      </c>
      <c r="L74" s="68" t="s">
        <v>161</v>
      </c>
      <c r="M74" s="68" t="s">
        <v>161</v>
      </c>
      <c r="N74" s="68" t="s">
        <v>161</v>
      </c>
      <c r="O74" s="68" t="s">
        <v>161</v>
      </c>
      <c r="P74" s="68" t="s">
        <v>161</v>
      </c>
      <c r="Q74" s="68" t="s">
        <v>161</v>
      </c>
      <c r="R74" s="68" t="s">
        <v>161</v>
      </c>
      <c r="S74" s="68" t="s">
        <v>161</v>
      </c>
      <c r="T74" s="68" t="s">
        <v>161</v>
      </c>
      <c r="U74" s="68" t="s">
        <v>161</v>
      </c>
    </row>
    <row r="75" spans="1:21" ht="12.75" customHeight="1" x14ac:dyDescent="0.25">
      <c r="A75" s="61"/>
      <c r="B75" s="72" t="s">
        <v>5</v>
      </c>
      <c r="C75" s="69">
        <v>31.977049999999998</v>
      </c>
      <c r="D75" s="69">
        <v>22.961069999999999</v>
      </c>
      <c r="E75" s="69">
        <v>23.544280000000001</v>
      </c>
      <c r="F75" s="69">
        <v>24.195620000000002</v>
      </c>
      <c r="G75" s="69">
        <v>25.641200000000001</v>
      </c>
      <c r="H75" s="69">
        <v>25.720680000000002</v>
      </c>
      <c r="I75" s="69">
        <v>26.98997</v>
      </c>
      <c r="J75" s="69">
        <v>26.6783</v>
      </c>
      <c r="K75" s="69">
        <v>27.812930000000001</v>
      </c>
      <c r="L75" s="69">
        <v>28.898040000000002</v>
      </c>
      <c r="M75" s="69">
        <v>30.259180000000001</v>
      </c>
      <c r="N75" s="69">
        <v>30.425270000000001</v>
      </c>
      <c r="O75" s="69">
        <v>30.725580000000001</v>
      </c>
      <c r="P75" s="69">
        <v>31.306270000000001</v>
      </c>
      <c r="Q75" s="69">
        <v>32.789319999999996</v>
      </c>
      <c r="R75" s="69">
        <v>31.432269999999999</v>
      </c>
      <c r="S75" s="69">
        <v>29.429510000000001</v>
      </c>
      <c r="T75" s="69">
        <v>28.93009</v>
      </c>
      <c r="U75" s="69">
        <v>28.578669999999999</v>
      </c>
    </row>
    <row r="76" spans="1:21" ht="12.75" customHeight="1" x14ac:dyDescent="0.25">
      <c r="A76" s="61"/>
      <c r="B76" s="72" t="s">
        <v>6</v>
      </c>
      <c r="C76" s="68">
        <v>63.55574</v>
      </c>
      <c r="D76" s="68">
        <v>38.119289999999999</v>
      </c>
      <c r="E76" s="68" t="s">
        <v>161</v>
      </c>
      <c r="F76" s="66">
        <v>40.194870000000002</v>
      </c>
      <c r="G76" s="68" t="s">
        <v>161</v>
      </c>
      <c r="H76" s="68" t="s">
        <v>161</v>
      </c>
      <c r="I76" s="66" t="s">
        <v>161</v>
      </c>
      <c r="J76" s="68" t="s">
        <v>161</v>
      </c>
      <c r="K76" s="68" t="s">
        <v>161</v>
      </c>
      <c r="L76" s="66" t="s">
        <v>161</v>
      </c>
      <c r="M76" s="68" t="s">
        <v>161</v>
      </c>
      <c r="N76" s="68" t="s">
        <v>161</v>
      </c>
      <c r="O76" s="68" t="s">
        <v>161</v>
      </c>
      <c r="P76" s="68" t="s">
        <v>161</v>
      </c>
      <c r="Q76" s="68" t="s">
        <v>161</v>
      </c>
      <c r="R76" s="68" t="s">
        <v>161</v>
      </c>
      <c r="S76" s="66" t="s">
        <v>161</v>
      </c>
      <c r="T76" s="68" t="s">
        <v>161</v>
      </c>
      <c r="U76" s="68" t="s">
        <v>161</v>
      </c>
    </row>
    <row r="77" spans="1:21" ht="12.75" customHeight="1" x14ac:dyDescent="0.25">
      <c r="A77" s="61"/>
      <c r="B77" s="72" t="s">
        <v>178</v>
      </c>
      <c r="C77" s="68">
        <v>6.0878500000000004</v>
      </c>
      <c r="D77" s="68">
        <v>7.5854999999999997</v>
      </c>
      <c r="E77" s="68">
        <v>7.5235300000000001</v>
      </c>
      <c r="F77" s="68">
        <v>7.9032900000000001</v>
      </c>
      <c r="G77" s="68">
        <v>8.0128699999999995</v>
      </c>
      <c r="H77" s="68">
        <v>8.3355099999999993</v>
      </c>
      <c r="I77" s="68">
        <v>8.6408500000000004</v>
      </c>
      <c r="J77" s="68">
        <v>8.9040400000000002</v>
      </c>
      <c r="K77" s="68">
        <v>8.9001999999999999</v>
      </c>
      <c r="L77" s="68">
        <v>9.1881900000000005</v>
      </c>
      <c r="M77" s="68">
        <v>9.5716699999999992</v>
      </c>
      <c r="N77" s="68">
        <v>9.7947699999999998</v>
      </c>
      <c r="O77" s="68">
        <v>9.8861299999999996</v>
      </c>
      <c r="P77" s="68">
        <v>10.061769999999999</v>
      </c>
      <c r="Q77" s="68">
        <v>10.38176</v>
      </c>
      <c r="R77" s="68">
        <v>10.558590000000001</v>
      </c>
      <c r="S77" s="66">
        <v>10.299189999999999</v>
      </c>
      <c r="T77" s="68">
        <v>9.9890399999999993</v>
      </c>
      <c r="U77" s="68">
        <v>9.6822300000000006</v>
      </c>
    </row>
    <row r="78" spans="1:21" ht="12.75" customHeight="1" x14ac:dyDescent="0.25">
      <c r="A78" s="61"/>
      <c r="B78" s="71" t="s">
        <v>49</v>
      </c>
      <c r="C78" s="67">
        <v>196.14570000000001</v>
      </c>
      <c r="D78" s="67">
        <v>149.43523999999999</v>
      </c>
      <c r="E78" s="67">
        <v>151.77215000000001</v>
      </c>
      <c r="F78" s="67">
        <v>155.53885</v>
      </c>
      <c r="G78" s="67">
        <v>151.81515999999999</v>
      </c>
      <c r="H78" s="67">
        <v>144.66654</v>
      </c>
      <c r="I78" s="67">
        <v>137.10597000000001</v>
      </c>
      <c r="J78" s="67">
        <v>146.33017000000001</v>
      </c>
      <c r="K78" s="67">
        <v>146.32675</v>
      </c>
      <c r="L78" s="67">
        <v>142.84544</v>
      </c>
      <c r="M78" s="67">
        <v>145.82808</v>
      </c>
      <c r="N78" s="67">
        <v>147.27484999999999</v>
      </c>
      <c r="O78" s="67">
        <v>145.96636000000001</v>
      </c>
      <c r="P78" s="67">
        <v>147.02200999999999</v>
      </c>
      <c r="Q78" s="67">
        <v>147.24567999999999</v>
      </c>
      <c r="R78" s="67">
        <v>142.18357</v>
      </c>
      <c r="S78" s="67">
        <v>134.21535</v>
      </c>
      <c r="T78" s="67">
        <v>137.00846000000001</v>
      </c>
      <c r="U78" s="67">
        <v>135.27654999999999</v>
      </c>
    </row>
    <row r="79" spans="1:21" ht="12.75" customHeight="1" x14ac:dyDescent="0.25">
      <c r="A79" s="61"/>
      <c r="B79" s="71" t="s">
        <v>179</v>
      </c>
      <c r="C79" s="67">
        <v>207.54400000000001</v>
      </c>
      <c r="D79" s="67">
        <v>157.529</v>
      </c>
      <c r="E79" s="67" t="s">
        <v>161</v>
      </c>
      <c r="F79" s="67" t="s">
        <v>161</v>
      </c>
      <c r="G79" s="67" t="s">
        <v>161</v>
      </c>
      <c r="H79" s="67" t="s">
        <v>161</v>
      </c>
      <c r="I79" s="67" t="s">
        <v>161</v>
      </c>
      <c r="J79" s="67">
        <v>81.891999999999996</v>
      </c>
      <c r="K79" s="67" t="s">
        <v>161</v>
      </c>
      <c r="L79" s="67">
        <v>87.33</v>
      </c>
      <c r="M79" s="67" t="s">
        <v>161</v>
      </c>
      <c r="N79" s="67" t="s">
        <v>161</v>
      </c>
      <c r="O79" s="67" t="s">
        <v>161</v>
      </c>
      <c r="P79" s="67" t="s">
        <v>161</v>
      </c>
      <c r="Q79" s="67" t="s">
        <v>161</v>
      </c>
      <c r="R79" s="67" t="s">
        <v>161</v>
      </c>
      <c r="S79" s="67" t="s">
        <v>161</v>
      </c>
      <c r="T79" s="67" t="s">
        <v>161</v>
      </c>
      <c r="U79" s="67" t="s">
        <v>161</v>
      </c>
    </row>
    <row r="80" spans="1:21" ht="12.75" customHeight="1" x14ac:dyDescent="0.25">
      <c r="A80" s="61"/>
      <c r="B80" s="71" t="s">
        <v>180</v>
      </c>
      <c r="C80" s="70" t="s">
        <v>161</v>
      </c>
      <c r="D80" s="70">
        <v>44.641579999999998</v>
      </c>
      <c r="E80" s="70" t="s">
        <v>161</v>
      </c>
      <c r="F80" s="70" t="s">
        <v>161</v>
      </c>
      <c r="G80" s="67" t="s">
        <v>161</v>
      </c>
      <c r="H80" s="67" t="s">
        <v>161</v>
      </c>
      <c r="I80" s="67">
        <v>48.207000000000001</v>
      </c>
      <c r="J80" s="67">
        <v>46.749160000000003</v>
      </c>
      <c r="K80" s="67">
        <v>46.007379999999998</v>
      </c>
      <c r="L80" s="67">
        <v>45.914009999999998</v>
      </c>
      <c r="M80" s="67">
        <v>45.998980000000003</v>
      </c>
      <c r="N80" s="67" t="s">
        <v>161</v>
      </c>
      <c r="O80" s="70" t="s">
        <v>161</v>
      </c>
      <c r="P80" s="70" t="s">
        <v>161</v>
      </c>
      <c r="Q80" s="70" t="s">
        <v>161</v>
      </c>
      <c r="R80" s="70" t="s">
        <v>161</v>
      </c>
      <c r="S80" s="70" t="s">
        <v>161</v>
      </c>
      <c r="T80" s="70" t="s">
        <v>161</v>
      </c>
      <c r="U80" s="70" t="s">
        <v>161</v>
      </c>
    </row>
    <row r="81" spans="1:21" ht="12.75" customHeight="1" x14ac:dyDescent="0.25">
      <c r="A81" s="61"/>
      <c r="B81" s="71" t="s">
        <v>7</v>
      </c>
      <c r="C81" s="70">
        <v>70.020490000000009</v>
      </c>
      <c r="D81" s="70">
        <v>80.590540000000004</v>
      </c>
      <c r="E81" s="70">
        <v>77.280439999999999</v>
      </c>
      <c r="F81" s="67">
        <v>90.235740000000007</v>
      </c>
      <c r="G81" s="70">
        <v>80.739739999999998</v>
      </c>
      <c r="H81" s="70">
        <v>76.937809999999999</v>
      </c>
      <c r="I81" s="70">
        <v>74.271000000000001</v>
      </c>
      <c r="J81" s="70">
        <v>69.954800000000006</v>
      </c>
      <c r="K81" s="70">
        <v>71.548509999999993</v>
      </c>
      <c r="L81" s="70">
        <v>70.932839999999999</v>
      </c>
      <c r="M81" s="70">
        <v>75.837350000000001</v>
      </c>
      <c r="N81" s="70">
        <v>69.889780000000002</v>
      </c>
      <c r="O81" s="70">
        <v>65.588790000000003</v>
      </c>
      <c r="P81" s="70">
        <v>73.469669999999994</v>
      </c>
      <c r="Q81" s="70">
        <v>68.920419999999993</v>
      </c>
      <c r="R81" s="70">
        <v>65.404390000000006</v>
      </c>
      <c r="S81" s="70">
        <v>62.511409999999998</v>
      </c>
      <c r="T81" s="70">
        <v>63.006529999999998</v>
      </c>
      <c r="U81" s="70">
        <v>58.051670000000001</v>
      </c>
    </row>
    <row r="82" spans="1:21" ht="12.75" customHeight="1" x14ac:dyDescent="0.25">
      <c r="A82" s="61"/>
      <c r="B82" s="71" t="s">
        <v>102</v>
      </c>
      <c r="C82" s="70" t="s">
        <v>161</v>
      </c>
      <c r="D82" s="70">
        <v>0.51075999999999999</v>
      </c>
      <c r="E82" s="70" t="s">
        <v>161</v>
      </c>
      <c r="F82" s="67" t="s">
        <v>161</v>
      </c>
      <c r="G82" s="70" t="s">
        <v>161</v>
      </c>
      <c r="H82" s="70" t="s">
        <v>161</v>
      </c>
      <c r="I82" s="67" t="s">
        <v>161</v>
      </c>
      <c r="J82" s="70">
        <v>1.0718099999999999</v>
      </c>
      <c r="K82" s="70" t="s">
        <v>161</v>
      </c>
      <c r="L82" s="70" t="s">
        <v>161</v>
      </c>
      <c r="M82" s="70" t="s">
        <v>161</v>
      </c>
      <c r="N82" s="70" t="s">
        <v>161</v>
      </c>
      <c r="O82" s="70" t="s">
        <v>161</v>
      </c>
      <c r="P82" s="70" t="s">
        <v>161</v>
      </c>
      <c r="Q82" s="70" t="s">
        <v>161</v>
      </c>
      <c r="R82" s="70" t="s">
        <v>161</v>
      </c>
      <c r="S82" s="67" t="s">
        <v>161</v>
      </c>
      <c r="T82" s="70" t="s">
        <v>161</v>
      </c>
      <c r="U82" s="70" t="s">
        <v>161</v>
      </c>
    </row>
    <row r="83" spans="1:21" ht="12.75" customHeight="1" x14ac:dyDescent="0.25">
      <c r="A83" s="61"/>
      <c r="B83" s="72" t="s">
        <v>50</v>
      </c>
      <c r="C83" s="68" t="s">
        <v>161</v>
      </c>
      <c r="D83" s="68">
        <v>0.15218999999999999</v>
      </c>
      <c r="E83" s="68" t="s">
        <v>161</v>
      </c>
      <c r="F83" s="66" t="s">
        <v>161</v>
      </c>
      <c r="G83" s="68" t="s">
        <v>161</v>
      </c>
      <c r="H83" s="68" t="s">
        <v>161</v>
      </c>
      <c r="I83" s="68" t="s">
        <v>161</v>
      </c>
      <c r="J83" s="68">
        <v>0.1739</v>
      </c>
      <c r="K83" s="68">
        <v>0.18437999999999999</v>
      </c>
      <c r="L83" s="68">
        <v>0.17734</v>
      </c>
      <c r="M83" s="68">
        <v>0.17680000000000001</v>
      </c>
      <c r="N83" s="68">
        <v>0.16721</v>
      </c>
      <c r="O83" s="68">
        <v>0.18189</v>
      </c>
      <c r="P83" s="68" t="s">
        <v>161</v>
      </c>
      <c r="Q83" s="68" t="s">
        <v>161</v>
      </c>
      <c r="R83" s="68" t="s">
        <v>161</v>
      </c>
      <c r="S83" s="68" t="s">
        <v>161</v>
      </c>
      <c r="T83" s="68" t="s">
        <v>161</v>
      </c>
      <c r="U83" s="68" t="s">
        <v>161</v>
      </c>
    </row>
    <row r="84" spans="1:21" ht="12.75" customHeight="1" x14ac:dyDescent="0.25">
      <c r="A84" s="61"/>
      <c r="B84" s="72" t="s">
        <v>8</v>
      </c>
      <c r="C84" s="68">
        <v>12.640919999999999</v>
      </c>
      <c r="D84" s="68">
        <v>20.441800000000001</v>
      </c>
      <c r="E84" s="68" t="s">
        <v>161</v>
      </c>
      <c r="F84" s="66" t="s">
        <v>161</v>
      </c>
      <c r="G84" s="68" t="s">
        <v>161</v>
      </c>
      <c r="H84" s="68">
        <v>23.749479999999998</v>
      </c>
      <c r="I84" s="68" t="s">
        <v>161</v>
      </c>
      <c r="J84" s="68">
        <v>26.433240000000001</v>
      </c>
      <c r="K84" s="68" t="s">
        <v>161</v>
      </c>
      <c r="L84" s="68" t="s">
        <v>161</v>
      </c>
      <c r="M84" s="68" t="s">
        <v>161</v>
      </c>
      <c r="N84" s="68" t="s">
        <v>161</v>
      </c>
      <c r="O84" s="68" t="s">
        <v>161</v>
      </c>
      <c r="P84" s="68" t="s">
        <v>161</v>
      </c>
      <c r="Q84" s="68" t="s">
        <v>161</v>
      </c>
      <c r="R84" s="68" t="s">
        <v>161</v>
      </c>
      <c r="S84" s="68" t="s">
        <v>161</v>
      </c>
      <c r="T84" s="68" t="s">
        <v>161</v>
      </c>
      <c r="U84" s="68" t="s">
        <v>161</v>
      </c>
    </row>
    <row r="85" spans="1:21" ht="12.75" customHeight="1" x14ac:dyDescent="0.25">
      <c r="A85" s="61"/>
      <c r="B85" s="72" t="s">
        <v>103</v>
      </c>
      <c r="C85" s="69">
        <v>178.64679999999998</v>
      </c>
      <c r="D85" s="69">
        <v>206.35084000000001</v>
      </c>
      <c r="E85" s="69" t="s">
        <v>161</v>
      </c>
      <c r="F85" s="69" t="s">
        <v>161</v>
      </c>
      <c r="G85" s="69" t="s">
        <v>161</v>
      </c>
      <c r="H85" s="69" t="s">
        <v>161</v>
      </c>
      <c r="I85" s="69" t="s">
        <v>161</v>
      </c>
      <c r="J85" s="69">
        <v>175.27324999999999</v>
      </c>
      <c r="K85" s="69" t="s">
        <v>161</v>
      </c>
      <c r="L85" s="69" t="s">
        <v>161</v>
      </c>
      <c r="M85" s="69" t="s">
        <v>161</v>
      </c>
      <c r="N85" s="69" t="s">
        <v>161</v>
      </c>
      <c r="O85" s="69" t="s">
        <v>161</v>
      </c>
      <c r="P85" s="69">
        <v>247.98974000000001</v>
      </c>
      <c r="Q85" s="69" t="s">
        <v>161</v>
      </c>
      <c r="R85" s="69" t="s">
        <v>161</v>
      </c>
      <c r="S85" s="69" t="s">
        <v>161</v>
      </c>
      <c r="T85" s="69" t="s">
        <v>161</v>
      </c>
      <c r="U85" s="69" t="s">
        <v>161</v>
      </c>
    </row>
    <row r="86" spans="1:21" ht="12.75" customHeight="1" x14ac:dyDescent="0.25">
      <c r="A86" s="61"/>
      <c r="B86" s="72" t="s">
        <v>140</v>
      </c>
      <c r="C86" s="68">
        <v>116.73956</v>
      </c>
      <c r="D86" s="68" t="s">
        <v>161</v>
      </c>
      <c r="E86" s="68" t="s">
        <v>161</v>
      </c>
      <c r="F86" s="66" t="s">
        <v>161</v>
      </c>
      <c r="G86" s="68" t="s">
        <v>161</v>
      </c>
      <c r="H86" s="68" t="s">
        <v>161</v>
      </c>
      <c r="I86" s="66" t="s">
        <v>161</v>
      </c>
      <c r="J86" s="68">
        <v>193.23758000000001</v>
      </c>
      <c r="K86" s="68" t="s">
        <v>161</v>
      </c>
      <c r="L86" s="66" t="s">
        <v>161</v>
      </c>
      <c r="M86" s="68" t="s">
        <v>161</v>
      </c>
      <c r="N86" s="68" t="s">
        <v>161</v>
      </c>
      <c r="O86" s="68" t="s">
        <v>161</v>
      </c>
      <c r="P86" s="68" t="s">
        <v>161</v>
      </c>
      <c r="Q86" s="68" t="s">
        <v>161</v>
      </c>
      <c r="R86" s="68" t="s">
        <v>161</v>
      </c>
      <c r="S86" s="66" t="s">
        <v>161</v>
      </c>
      <c r="T86" s="68" t="s">
        <v>161</v>
      </c>
      <c r="U86" s="68" t="s">
        <v>161</v>
      </c>
    </row>
    <row r="87" spans="1:21" ht="12.75" customHeight="1" x14ac:dyDescent="0.25">
      <c r="A87" s="61"/>
      <c r="B87" s="72" t="s">
        <v>104</v>
      </c>
      <c r="C87" s="68" t="s">
        <v>161</v>
      </c>
      <c r="D87" s="68">
        <v>11.716710000000001</v>
      </c>
      <c r="E87" s="68" t="s">
        <v>161</v>
      </c>
      <c r="F87" s="68" t="s">
        <v>161</v>
      </c>
      <c r="G87" s="68" t="s">
        <v>161</v>
      </c>
      <c r="H87" s="68" t="s">
        <v>161</v>
      </c>
      <c r="I87" s="68" t="s">
        <v>161</v>
      </c>
      <c r="J87" s="68" t="s">
        <v>161</v>
      </c>
      <c r="K87" s="68" t="s">
        <v>161</v>
      </c>
      <c r="L87" s="68" t="s">
        <v>161</v>
      </c>
      <c r="M87" s="68" t="s">
        <v>161</v>
      </c>
      <c r="N87" s="68" t="s">
        <v>161</v>
      </c>
      <c r="O87" s="68">
        <v>11.069000000000001</v>
      </c>
      <c r="P87" s="68" t="s">
        <v>161</v>
      </c>
      <c r="Q87" s="68" t="s">
        <v>161</v>
      </c>
      <c r="R87" s="68" t="s">
        <v>161</v>
      </c>
      <c r="S87" s="66" t="s">
        <v>161</v>
      </c>
      <c r="T87" s="68" t="s">
        <v>161</v>
      </c>
      <c r="U87" s="68" t="s">
        <v>161</v>
      </c>
    </row>
    <row r="88" spans="1:21" ht="12.75" customHeight="1" x14ac:dyDescent="0.25">
      <c r="A88" s="61"/>
      <c r="B88" s="74" t="s">
        <v>181</v>
      </c>
      <c r="C88" s="67" t="s">
        <v>161</v>
      </c>
      <c r="D88" s="67" t="s">
        <v>161</v>
      </c>
      <c r="E88" s="67" t="s">
        <v>161</v>
      </c>
      <c r="F88" s="67" t="s">
        <v>161</v>
      </c>
      <c r="G88" s="67" t="s">
        <v>161</v>
      </c>
      <c r="H88" s="67" t="s">
        <v>161</v>
      </c>
      <c r="I88" s="67" t="s">
        <v>161</v>
      </c>
      <c r="J88" s="67" t="s">
        <v>161</v>
      </c>
      <c r="K88" s="67" t="s">
        <v>161</v>
      </c>
      <c r="L88" s="67" t="s">
        <v>161</v>
      </c>
      <c r="M88" s="67" t="s">
        <v>161</v>
      </c>
      <c r="N88" s="67" t="s">
        <v>161</v>
      </c>
      <c r="O88" s="67" t="s">
        <v>161</v>
      </c>
      <c r="P88" s="67" t="s">
        <v>161</v>
      </c>
      <c r="Q88" s="67" t="s">
        <v>161</v>
      </c>
      <c r="R88" s="67" t="s">
        <v>161</v>
      </c>
      <c r="S88" s="67" t="s">
        <v>161</v>
      </c>
      <c r="T88" s="67" t="s">
        <v>161</v>
      </c>
      <c r="U88" s="67" t="s">
        <v>161</v>
      </c>
    </row>
    <row r="89" spans="1:21" ht="12.75" customHeight="1" x14ac:dyDescent="0.25">
      <c r="A89" s="61"/>
      <c r="B89" s="74" t="s">
        <v>105</v>
      </c>
      <c r="C89" s="67" t="s">
        <v>161</v>
      </c>
      <c r="D89" s="67">
        <v>4.1677099999999996</v>
      </c>
      <c r="E89" s="67">
        <v>0.83328999999999998</v>
      </c>
      <c r="F89" s="67">
        <v>0.92801</v>
      </c>
      <c r="G89" s="67">
        <v>0.85509999999999997</v>
      </c>
      <c r="H89" s="67">
        <v>0.70882000000000001</v>
      </c>
      <c r="I89" s="67">
        <v>0.75846999999999998</v>
      </c>
      <c r="J89" s="67">
        <v>3.9340000000000002</v>
      </c>
      <c r="K89" s="67" t="s">
        <v>161</v>
      </c>
      <c r="L89" s="67" t="s">
        <v>161</v>
      </c>
      <c r="M89" s="67" t="s">
        <v>161</v>
      </c>
      <c r="N89" s="67" t="s">
        <v>161</v>
      </c>
      <c r="O89" s="67" t="s">
        <v>161</v>
      </c>
      <c r="P89" s="67" t="s">
        <v>161</v>
      </c>
      <c r="Q89" s="67" t="s">
        <v>161</v>
      </c>
      <c r="R89" s="67" t="s">
        <v>161</v>
      </c>
      <c r="S89" s="67" t="s">
        <v>161</v>
      </c>
      <c r="T89" s="67" t="s">
        <v>161</v>
      </c>
      <c r="U89" s="67" t="s">
        <v>161</v>
      </c>
    </row>
    <row r="90" spans="1:21" ht="12.75" customHeight="1" x14ac:dyDescent="0.25">
      <c r="A90" s="61"/>
      <c r="B90" s="74" t="s">
        <v>51</v>
      </c>
      <c r="C90" s="70">
        <v>40.625910000000005</v>
      </c>
      <c r="D90" s="70">
        <v>21.9054</v>
      </c>
      <c r="E90" s="70">
        <v>20.069040000000001</v>
      </c>
      <c r="F90" s="70">
        <v>20.731960000000001</v>
      </c>
      <c r="G90" s="67">
        <v>20.33718</v>
      </c>
      <c r="H90" s="67">
        <v>18.815650000000002</v>
      </c>
      <c r="I90" s="67">
        <v>17.45496</v>
      </c>
      <c r="J90" s="67">
        <v>17.160270000000001</v>
      </c>
      <c r="K90" s="67">
        <v>17.54569</v>
      </c>
      <c r="L90" s="67">
        <v>16.93749</v>
      </c>
      <c r="M90" s="67">
        <v>18.812660000000001</v>
      </c>
      <c r="N90" s="67">
        <v>19.13016</v>
      </c>
      <c r="O90" s="70">
        <v>18.4223</v>
      </c>
      <c r="P90" s="70">
        <v>17.8384</v>
      </c>
      <c r="Q90" s="70">
        <v>20.949829999999999</v>
      </c>
      <c r="R90" s="70">
        <v>19.547000000000001</v>
      </c>
      <c r="S90" s="70">
        <v>16.189579999999999</v>
      </c>
      <c r="T90" s="70">
        <v>19.893419999999999</v>
      </c>
      <c r="U90" s="70">
        <v>20.485040000000001</v>
      </c>
    </row>
    <row r="91" spans="1:21" ht="12.75" customHeight="1" x14ac:dyDescent="0.25">
      <c r="A91" s="61"/>
      <c r="B91" s="74" t="s">
        <v>9</v>
      </c>
      <c r="C91" s="70">
        <v>43.018000000000001</v>
      </c>
      <c r="D91" s="70">
        <v>47.401499999999999</v>
      </c>
      <c r="E91" s="70">
        <v>47.744999999999997</v>
      </c>
      <c r="F91" s="67" t="s">
        <v>161</v>
      </c>
      <c r="G91" s="70" t="s">
        <v>161</v>
      </c>
      <c r="H91" s="70" t="s">
        <v>161</v>
      </c>
      <c r="I91" s="70" t="s">
        <v>161</v>
      </c>
      <c r="J91" s="70" t="s">
        <v>161</v>
      </c>
      <c r="K91" s="70" t="s">
        <v>161</v>
      </c>
      <c r="L91" s="70" t="s">
        <v>161</v>
      </c>
      <c r="M91" s="70" t="s">
        <v>161</v>
      </c>
      <c r="N91" s="70" t="s">
        <v>161</v>
      </c>
      <c r="O91" s="70" t="s">
        <v>161</v>
      </c>
      <c r="P91" s="70" t="s">
        <v>161</v>
      </c>
      <c r="Q91" s="70" t="s">
        <v>161</v>
      </c>
      <c r="R91" s="70" t="s">
        <v>161</v>
      </c>
      <c r="S91" s="70" t="s">
        <v>161</v>
      </c>
      <c r="T91" s="70" t="s">
        <v>161</v>
      </c>
      <c r="U91" s="70" t="s">
        <v>161</v>
      </c>
    </row>
    <row r="92" spans="1:21" ht="12.75" customHeight="1" x14ac:dyDescent="0.25">
      <c r="A92" s="61"/>
      <c r="B92" s="74" t="s">
        <v>106</v>
      </c>
      <c r="C92" s="70" t="s">
        <v>161</v>
      </c>
      <c r="D92" s="70">
        <v>1.39133</v>
      </c>
      <c r="E92" s="70" t="s">
        <v>161</v>
      </c>
      <c r="F92" s="67" t="s">
        <v>161</v>
      </c>
      <c r="G92" s="70" t="s">
        <v>161</v>
      </c>
      <c r="H92" s="70" t="s">
        <v>161</v>
      </c>
      <c r="I92" s="67" t="s">
        <v>161</v>
      </c>
      <c r="J92" s="70" t="s">
        <v>161</v>
      </c>
      <c r="K92" s="70" t="s">
        <v>161</v>
      </c>
      <c r="L92" s="70" t="s">
        <v>161</v>
      </c>
      <c r="M92" s="70" t="s">
        <v>161</v>
      </c>
      <c r="N92" s="70">
        <v>2.7100599999999999</v>
      </c>
      <c r="O92" s="70" t="s">
        <v>161</v>
      </c>
      <c r="P92" s="70" t="s">
        <v>161</v>
      </c>
      <c r="Q92" s="70" t="s">
        <v>161</v>
      </c>
      <c r="R92" s="70" t="s">
        <v>161</v>
      </c>
      <c r="S92" s="67" t="s">
        <v>161</v>
      </c>
      <c r="T92" s="70" t="s">
        <v>161</v>
      </c>
      <c r="U92" s="70" t="s">
        <v>161</v>
      </c>
    </row>
    <row r="93" spans="1:21" ht="12.75" customHeight="1" x14ac:dyDescent="0.25">
      <c r="A93" s="61"/>
      <c r="B93" s="72" t="s">
        <v>10</v>
      </c>
      <c r="C93" s="68">
        <v>70.328960000000009</v>
      </c>
      <c r="D93" s="68">
        <v>74.2042</v>
      </c>
      <c r="E93" s="68">
        <v>70.767899999999997</v>
      </c>
      <c r="F93" s="66">
        <v>76.491709999999998</v>
      </c>
      <c r="G93" s="68">
        <v>75.111840000000001</v>
      </c>
      <c r="H93" s="68">
        <v>71.531009999999995</v>
      </c>
      <c r="I93" s="68">
        <v>70.98509</v>
      </c>
      <c r="J93" s="68">
        <v>69.188400000000001</v>
      </c>
      <c r="K93" s="68">
        <v>74.400019999999998</v>
      </c>
      <c r="L93" s="68">
        <v>76.624499999999998</v>
      </c>
      <c r="M93" s="68">
        <v>84.577200000000005</v>
      </c>
      <c r="N93" s="68">
        <v>80.583770000000001</v>
      </c>
      <c r="O93" s="68">
        <v>68.624260000000007</v>
      </c>
      <c r="P93" s="68">
        <v>79.900300000000001</v>
      </c>
      <c r="Q93" s="68">
        <v>78.248900000000006</v>
      </c>
      <c r="R93" s="68">
        <v>70.126260000000002</v>
      </c>
      <c r="S93" s="68">
        <v>66.003039999999999</v>
      </c>
      <c r="T93" s="68">
        <v>74.397390000000001</v>
      </c>
      <c r="U93" s="68">
        <v>66.861109999999996</v>
      </c>
    </row>
    <row r="94" spans="1:21" ht="12.75" customHeight="1" x14ac:dyDescent="0.25">
      <c r="A94" s="61"/>
      <c r="B94" s="72" t="s">
        <v>11</v>
      </c>
      <c r="C94" s="68">
        <v>560.38396</v>
      </c>
      <c r="D94" s="68">
        <v>548.58561999999995</v>
      </c>
      <c r="E94" s="68">
        <v>556.87545</v>
      </c>
      <c r="F94" s="66">
        <v>571.57227</v>
      </c>
      <c r="G94" s="68">
        <v>566.28953999999999</v>
      </c>
      <c r="H94" s="68">
        <v>581.45074999999997</v>
      </c>
      <c r="I94" s="68">
        <v>567.05844000000002</v>
      </c>
      <c r="J94" s="68">
        <v>564.59727999999996</v>
      </c>
      <c r="K94" s="68">
        <v>562.98791000000006</v>
      </c>
      <c r="L94" s="68">
        <v>557.94120999999996</v>
      </c>
      <c r="M94" s="68">
        <v>563.35402999999997</v>
      </c>
      <c r="N94" s="68">
        <v>561.77157</v>
      </c>
      <c r="O94" s="68">
        <v>563.57687999999996</v>
      </c>
      <c r="P94" s="68">
        <v>551.86775999999998</v>
      </c>
      <c r="Q94" s="68">
        <v>542.72065999999995</v>
      </c>
      <c r="R94" s="68">
        <v>537.95286999999996</v>
      </c>
      <c r="S94" s="68">
        <v>514.38037999999995</v>
      </c>
      <c r="T94" s="68">
        <v>522.15578000000005</v>
      </c>
      <c r="U94" s="68">
        <v>495.98167999999998</v>
      </c>
    </row>
    <row r="95" spans="1:21" ht="12.75" customHeight="1" x14ac:dyDescent="0.25">
      <c r="A95" s="61"/>
      <c r="B95" s="72" t="s">
        <v>52</v>
      </c>
      <c r="C95" s="69" t="s">
        <v>161</v>
      </c>
      <c r="D95" s="69">
        <v>6.52433</v>
      </c>
      <c r="E95" s="69" t="s">
        <v>161</v>
      </c>
      <c r="F95" s="69" t="s">
        <v>161</v>
      </c>
      <c r="G95" s="69" t="s">
        <v>161</v>
      </c>
      <c r="H95" s="69" t="s">
        <v>161</v>
      </c>
      <c r="I95" s="69" t="s">
        <v>161</v>
      </c>
      <c r="J95" s="69">
        <v>6.1595500000000003</v>
      </c>
      <c r="K95" s="69" t="s">
        <v>161</v>
      </c>
      <c r="L95" s="69" t="s">
        <v>161</v>
      </c>
      <c r="M95" s="69" t="s">
        <v>161</v>
      </c>
      <c r="N95" s="69" t="s">
        <v>161</v>
      </c>
      <c r="O95" s="69" t="s">
        <v>161</v>
      </c>
      <c r="P95" s="69" t="s">
        <v>161</v>
      </c>
      <c r="Q95" s="69" t="s">
        <v>161</v>
      </c>
      <c r="R95" s="69" t="s">
        <v>161</v>
      </c>
      <c r="S95" s="69" t="s">
        <v>161</v>
      </c>
      <c r="T95" s="69" t="s">
        <v>161</v>
      </c>
      <c r="U95" s="69" t="s">
        <v>161</v>
      </c>
    </row>
    <row r="96" spans="1:21" ht="12.75" customHeight="1" x14ac:dyDescent="0.25">
      <c r="A96" s="61"/>
      <c r="B96" s="72" t="s">
        <v>107</v>
      </c>
      <c r="C96" s="68" t="s">
        <v>161</v>
      </c>
      <c r="D96" s="68" t="s">
        <v>161</v>
      </c>
      <c r="E96" s="68" t="s">
        <v>161</v>
      </c>
      <c r="F96" s="66" t="s">
        <v>161</v>
      </c>
      <c r="G96" s="68" t="s">
        <v>161</v>
      </c>
      <c r="H96" s="68" t="s">
        <v>161</v>
      </c>
      <c r="I96" s="66" t="s">
        <v>161</v>
      </c>
      <c r="J96" s="68">
        <v>19.383189999999999</v>
      </c>
      <c r="K96" s="68" t="s">
        <v>161</v>
      </c>
      <c r="L96" s="66" t="s">
        <v>161</v>
      </c>
      <c r="M96" s="68" t="s">
        <v>161</v>
      </c>
      <c r="N96" s="68" t="s">
        <v>161</v>
      </c>
      <c r="O96" s="68" t="s">
        <v>161</v>
      </c>
      <c r="P96" s="68" t="s">
        <v>161</v>
      </c>
      <c r="Q96" s="68" t="s">
        <v>161</v>
      </c>
      <c r="R96" s="68" t="s">
        <v>161</v>
      </c>
      <c r="S96" s="66" t="s">
        <v>161</v>
      </c>
      <c r="T96" s="68" t="s">
        <v>161</v>
      </c>
      <c r="U96" s="68" t="s">
        <v>161</v>
      </c>
    </row>
    <row r="97" spans="1:21" ht="12.75" customHeight="1" x14ac:dyDescent="0.25">
      <c r="A97" s="61"/>
      <c r="B97" s="72" t="s">
        <v>12</v>
      </c>
      <c r="C97" s="68">
        <v>45.342419999999997</v>
      </c>
      <c r="D97" s="68">
        <v>10.6899</v>
      </c>
      <c r="E97" s="68">
        <v>8.5395400000000006</v>
      </c>
      <c r="F97" s="68">
        <v>11.746650000000001</v>
      </c>
      <c r="G97" s="68">
        <v>12.89</v>
      </c>
      <c r="H97" s="68" t="s">
        <v>161</v>
      </c>
      <c r="I97" s="68" t="s">
        <v>161</v>
      </c>
      <c r="J97" s="68">
        <v>10.62063</v>
      </c>
      <c r="K97" s="68">
        <v>10.018090000000001</v>
      </c>
      <c r="L97" s="68">
        <v>9.8444199999999995</v>
      </c>
      <c r="M97" s="68">
        <v>10.428839999999999</v>
      </c>
      <c r="N97" s="68">
        <v>11.139530000000001</v>
      </c>
      <c r="O97" s="68">
        <v>11.40813</v>
      </c>
      <c r="P97" s="68">
        <v>12.21869</v>
      </c>
      <c r="Q97" s="68" t="s">
        <v>161</v>
      </c>
      <c r="R97" s="68" t="s">
        <v>161</v>
      </c>
      <c r="S97" s="66" t="s">
        <v>161</v>
      </c>
      <c r="T97" s="68" t="s">
        <v>161</v>
      </c>
      <c r="U97" s="68" t="s">
        <v>161</v>
      </c>
    </row>
    <row r="98" spans="1:21" ht="12.75" customHeight="1" x14ac:dyDescent="0.25">
      <c r="A98" s="61"/>
      <c r="B98" s="71" t="s">
        <v>13</v>
      </c>
      <c r="C98" s="67">
        <v>1248.0487700000001</v>
      </c>
      <c r="D98" s="67">
        <v>1121.8799899999999</v>
      </c>
      <c r="E98" s="67">
        <v>1117.5798500000001</v>
      </c>
      <c r="F98" s="67">
        <v>1136.71831</v>
      </c>
      <c r="G98" s="67">
        <v>1100.9775500000001</v>
      </c>
      <c r="H98" s="67">
        <v>1075.18038</v>
      </c>
      <c r="I98" s="67">
        <v>1041.30366</v>
      </c>
      <c r="J98" s="67">
        <v>1040.36733</v>
      </c>
      <c r="K98" s="67">
        <v>1055.1738800000001</v>
      </c>
      <c r="L98" s="67">
        <v>1033.9449400000001</v>
      </c>
      <c r="M98" s="67">
        <v>1032.29737</v>
      </c>
      <c r="N98" s="67">
        <v>1019.80605</v>
      </c>
      <c r="O98" s="67">
        <v>994.45966999999996</v>
      </c>
      <c r="P98" s="67">
        <v>1002.42644</v>
      </c>
      <c r="Q98" s="67">
        <v>976.58375000000001</v>
      </c>
      <c r="R98" s="67">
        <v>979.80269999999996</v>
      </c>
      <c r="S98" s="67">
        <v>912.60582999999997</v>
      </c>
      <c r="T98" s="67">
        <v>946.38827000000003</v>
      </c>
      <c r="U98" s="67">
        <v>928.69456000000002</v>
      </c>
    </row>
    <row r="99" spans="1:21" ht="12.75" customHeight="1" x14ac:dyDescent="0.25">
      <c r="A99" s="61"/>
      <c r="B99" s="71" t="s">
        <v>141</v>
      </c>
      <c r="C99" s="67">
        <v>9.2281700000000004</v>
      </c>
      <c r="D99" s="67">
        <v>9.7588799999999996</v>
      </c>
      <c r="E99" s="67">
        <v>10.126709999999999</v>
      </c>
      <c r="F99" s="67">
        <v>10.77895</v>
      </c>
      <c r="G99" s="67">
        <v>11.67136</v>
      </c>
      <c r="H99" s="67">
        <v>11.819089999999999</v>
      </c>
      <c r="I99" s="67">
        <v>12.65188</v>
      </c>
      <c r="J99" s="67">
        <v>14.30241</v>
      </c>
      <c r="K99" s="67">
        <v>14.34754</v>
      </c>
      <c r="L99" s="67">
        <v>15.04729</v>
      </c>
      <c r="M99" s="67">
        <v>15.69835</v>
      </c>
      <c r="N99" s="67">
        <v>15.38625</v>
      </c>
      <c r="O99" s="67">
        <v>16.217130000000001</v>
      </c>
      <c r="P99" s="67">
        <v>18.227039999999999</v>
      </c>
      <c r="Q99" s="67" t="s">
        <v>161</v>
      </c>
      <c r="R99" s="67" t="s">
        <v>161</v>
      </c>
      <c r="S99" s="67" t="s">
        <v>161</v>
      </c>
      <c r="T99" s="67" t="s">
        <v>161</v>
      </c>
      <c r="U99" s="67" t="s">
        <v>161</v>
      </c>
    </row>
    <row r="100" spans="1:21" ht="12.75" customHeight="1" x14ac:dyDescent="0.25">
      <c r="A100" s="61"/>
      <c r="B100" s="71" t="s">
        <v>14</v>
      </c>
      <c r="C100" s="70">
        <v>104.93553</v>
      </c>
      <c r="D100" s="70">
        <v>107.82347</v>
      </c>
      <c r="E100" s="70">
        <v>109.72664</v>
      </c>
      <c r="F100" s="70">
        <v>112.77455</v>
      </c>
      <c r="G100" s="67">
        <v>117.59465</v>
      </c>
      <c r="H100" s="67">
        <v>123.18556</v>
      </c>
      <c r="I100" s="67">
        <v>123.03649</v>
      </c>
      <c r="J100" s="67">
        <v>126.58759000000001</v>
      </c>
      <c r="K100" s="67">
        <v>127.51936000000001</v>
      </c>
      <c r="L100" s="67">
        <v>127.4552</v>
      </c>
      <c r="M100" s="67">
        <v>131.26616000000001</v>
      </c>
      <c r="N100" s="67">
        <v>131.71566000000001</v>
      </c>
      <c r="O100" s="70">
        <v>135.31957</v>
      </c>
      <c r="P100" s="70">
        <v>131.80267000000001</v>
      </c>
      <c r="Q100" s="70">
        <v>134.64614</v>
      </c>
      <c r="R100" s="70">
        <v>130.76757000000001</v>
      </c>
      <c r="S100" s="70">
        <v>124.11948</v>
      </c>
      <c r="T100" s="70">
        <v>117.88572000000001</v>
      </c>
      <c r="U100" s="70">
        <v>114.73726000000001</v>
      </c>
    </row>
    <row r="101" spans="1:21" ht="12.75" customHeight="1" x14ac:dyDescent="0.25">
      <c r="A101" s="61"/>
      <c r="B101" s="71" t="s">
        <v>142</v>
      </c>
      <c r="C101" s="70" t="s">
        <v>161</v>
      </c>
      <c r="D101" s="70">
        <v>1.6064700000000001</v>
      </c>
      <c r="E101" s="70" t="s">
        <v>161</v>
      </c>
      <c r="F101" s="67" t="s">
        <v>161</v>
      </c>
      <c r="G101" s="70" t="s">
        <v>161</v>
      </c>
      <c r="H101" s="70" t="s">
        <v>161</v>
      </c>
      <c r="I101" s="70" t="s">
        <v>161</v>
      </c>
      <c r="J101" s="70" t="s">
        <v>161</v>
      </c>
      <c r="K101" s="70" t="s">
        <v>161</v>
      </c>
      <c r="L101" s="70" t="s">
        <v>161</v>
      </c>
      <c r="M101" s="70" t="s">
        <v>161</v>
      </c>
      <c r="N101" s="70" t="s">
        <v>161</v>
      </c>
      <c r="O101" s="70" t="s">
        <v>161</v>
      </c>
      <c r="P101" s="70" t="s">
        <v>161</v>
      </c>
      <c r="Q101" s="70" t="s">
        <v>161</v>
      </c>
      <c r="R101" s="70" t="s">
        <v>161</v>
      </c>
      <c r="S101" s="70" t="s">
        <v>161</v>
      </c>
      <c r="T101" s="70" t="s">
        <v>161</v>
      </c>
      <c r="U101" s="70" t="s">
        <v>161</v>
      </c>
    </row>
    <row r="102" spans="1:21" ht="15" customHeight="1" x14ac:dyDescent="0.25">
      <c r="A102" s="61"/>
      <c r="B102" s="71" t="s">
        <v>15</v>
      </c>
      <c r="C102" s="70">
        <v>14.742180000000001</v>
      </c>
      <c r="D102" s="70" t="s">
        <v>161</v>
      </c>
      <c r="E102" s="70" t="s">
        <v>161</v>
      </c>
      <c r="F102" s="67" t="s">
        <v>161</v>
      </c>
      <c r="G102" s="70" t="s">
        <v>161</v>
      </c>
      <c r="H102" s="70" t="s">
        <v>161</v>
      </c>
      <c r="I102" s="67" t="s">
        <v>161</v>
      </c>
      <c r="J102" s="70" t="s">
        <v>161</v>
      </c>
      <c r="K102" s="70" t="s">
        <v>161</v>
      </c>
      <c r="L102" s="70" t="s">
        <v>161</v>
      </c>
      <c r="M102" s="70" t="s">
        <v>161</v>
      </c>
      <c r="N102" s="70" t="s">
        <v>161</v>
      </c>
      <c r="O102" s="70" t="s">
        <v>161</v>
      </c>
      <c r="P102" s="70" t="s">
        <v>161</v>
      </c>
      <c r="Q102" s="70" t="s">
        <v>161</v>
      </c>
      <c r="R102" s="70" t="s">
        <v>161</v>
      </c>
      <c r="S102" s="67" t="s">
        <v>161</v>
      </c>
      <c r="T102" s="70" t="s">
        <v>161</v>
      </c>
      <c r="U102" s="70" t="s">
        <v>161</v>
      </c>
    </row>
    <row r="103" spans="1:21" ht="12.75" customHeight="1" x14ac:dyDescent="0.25">
      <c r="A103" s="61"/>
      <c r="B103" s="72" t="s">
        <v>53</v>
      </c>
      <c r="C103" s="68" t="s">
        <v>161</v>
      </c>
      <c r="D103" s="68">
        <v>5.0576400000000001</v>
      </c>
      <c r="E103" s="68" t="s">
        <v>161</v>
      </c>
      <c r="F103" s="66" t="s">
        <v>161</v>
      </c>
      <c r="G103" s="68" t="s">
        <v>161</v>
      </c>
      <c r="H103" s="68" t="s">
        <v>161</v>
      </c>
      <c r="I103" s="68" t="s">
        <v>161</v>
      </c>
      <c r="J103" s="68" t="s">
        <v>161</v>
      </c>
      <c r="K103" s="68" t="s">
        <v>161</v>
      </c>
      <c r="L103" s="68" t="s">
        <v>161</v>
      </c>
      <c r="M103" s="68" t="s">
        <v>161</v>
      </c>
      <c r="N103" s="68" t="s">
        <v>161</v>
      </c>
      <c r="O103" s="68" t="s">
        <v>161</v>
      </c>
      <c r="P103" s="68" t="s">
        <v>161</v>
      </c>
      <c r="Q103" s="68" t="s">
        <v>161</v>
      </c>
      <c r="R103" s="68" t="s">
        <v>161</v>
      </c>
      <c r="S103" s="68" t="s">
        <v>161</v>
      </c>
      <c r="T103" s="68" t="s">
        <v>161</v>
      </c>
      <c r="U103" s="68" t="s">
        <v>161</v>
      </c>
    </row>
    <row r="104" spans="1:21" ht="12.75" customHeight="1" x14ac:dyDescent="0.25">
      <c r="A104" s="61"/>
      <c r="B104" s="72" t="s">
        <v>108</v>
      </c>
      <c r="C104" s="68" t="s">
        <v>161</v>
      </c>
      <c r="D104" s="68">
        <v>1.6939599999999999</v>
      </c>
      <c r="E104" s="68" t="s">
        <v>161</v>
      </c>
      <c r="F104" s="66" t="s">
        <v>161</v>
      </c>
      <c r="G104" s="68" t="s">
        <v>161</v>
      </c>
      <c r="H104" s="68" t="s">
        <v>161</v>
      </c>
      <c r="I104" s="68" t="s">
        <v>161</v>
      </c>
      <c r="J104" s="68" t="s">
        <v>161</v>
      </c>
      <c r="K104" s="68" t="s">
        <v>161</v>
      </c>
      <c r="L104" s="68" t="s">
        <v>161</v>
      </c>
      <c r="M104" s="68" t="s">
        <v>161</v>
      </c>
      <c r="N104" s="68" t="s">
        <v>161</v>
      </c>
      <c r="O104" s="68" t="s">
        <v>161</v>
      </c>
      <c r="P104" s="68" t="s">
        <v>161</v>
      </c>
      <c r="Q104" s="68" t="s">
        <v>161</v>
      </c>
      <c r="R104" s="68" t="s">
        <v>161</v>
      </c>
      <c r="S104" s="68" t="s">
        <v>161</v>
      </c>
      <c r="T104" s="68" t="s">
        <v>161</v>
      </c>
      <c r="U104" s="68" t="s">
        <v>161</v>
      </c>
    </row>
    <row r="105" spans="1:21" ht="12.75" customHeight="1" x14ac:dyDescent="0.25">
      <c r="A105" s="61"/>
      <c r="B105" s="72" t="s">
        <v>109</v>
      </c>
      <c r="C105" s="69">
        <v>2.7143099999999998</v>
      </c>
      <c r="D105" s="69">
        <v>2.7550599999999998</v>
      </c>
      <c r="E105" s="69">
        <v>2.71956</v>
      </c>
      <c r="F105" s="69">
        <v>2.8593099999999998</v>
      </c>
      <c r="G105" s="69">
        <v>3.0485600000000002</v>
      </c>
      <c r="H105" s="69">
        <v>3.06006</v>
      </c>
      <c r="I105" s="69">
        <v>3.1857099999999998</v>
      </c>
      <c r="J105" s="69">
        <v>3.01146</v>
      </c>
      <c r="K105" s="69">
        <v>3.4819599999999999</v>
      </c>
      <c r="L105" s="69">
        <v>2.8044600000000002</v>
      </c>
      <c r="M105" s="69">
        <v>3.1097100000000002</v>
      </c>
      <c r="N105" s="69">
        <v>3.0717099999999999</v>
      </c>
      <c r="O105" s="69" t="s">
        <v>161</v>
      </c>
      <c r="P105" s="69" t="s">
        <v>161</v>
      </c>
      <c r="Q105" s="69" t="s">
        <v>161</v>
      </c>
      <c r="R105" s="69" t="s">
        <v>161</v>
      </c>
      <c r="S105" s="69" t="s">
        <v>161</v>
      </c>
      <c r="T105" s="69" t="s">
        <v>161</v>
      </c>
      <c r="U105" s="69" t="s">
        <v>161</v>
      </c>
    </row>
    <row r="106" spans="1:21" ht="12.75" customHeight="1" x14ac:dyDescent="0.25">
      <c r="A106" s="61"/>
      <c r="B106" s="72" t="s">
        <v>54</v>
      </c>
      <c r="C106" s="68" t="s">
        <v>161</v>
      </c>
      <c r="D106" s="68">
        <v>4.0666700000000002</v>
      </c>
      <c r="E106" s="68">
        <v>5.3617299999999997</v>
      </c>
      <c r="F106" s="66">
        <v>6.1169000000000002</v>
      </c>
      <c r="G106" s="68">
        <v>6.4328799999999999</v>
      </c>
      <c r="H106" s="68">
        <v>6.4950299999999999</v>
      </c>
      <c r="I106" s="66">
        <v>6.7420299999999997</v>
      </c>
      <c r="J106" s="68">
        <v>6.6831199999999997</v>
      </c>
      <c r="K106" s="68" t="s">
        <v>161</v>
      </c>
      <c r="L106" s="66" t="s">
        <v>161</v>
      </c>
      <c r="M106" s="68" t="s">
        <v>161</v>
      </c>
      <c r="N106" s="68" t="s">
        <v>161</v>
      </c>
      <c r="O106" s="68" t="s">
        <v>161</v>
      </c>
      <c r="P106" s="68" t="s">
        <v>161</v>
      </c>
      <c r="Q106" s="68" t="s">
        <v>161</v>
      </c>
      <c r="R106" s="68" t="s">
        <v>161</v>
      </c>
      <c r="S106" s="66" t="s">
        <v>161</v>
      </c>
      <c r="T106" s="68" t="s">
        <v>161</v>
      </c>
      <c r="U106" s="68" t="s">
        <v>161</v>
      </c>
    </row>
    <row r="107" spans="1:21" ht="12.75" customHeight="1" x14ac:dyDescent="0.25">
      <c r="A107" s="61"/>
      <c r="B107" s="72" t="s">
        <v>55</v>
      </c>
      <c r="C107" s="68" t="s">
        <v>161</v>
      </c>
      <c r="D107" s="68" t="s">
        <v>161</v>
      </c>
      <c r="E107" s="68">
        <v>10.825889999999999</v>
      </c>
      <c r="F107" s="68" t="s">
        <v>161</v>
      </c>
      <c r="G107" s="68" t="s">
        <v>161</v>
      </c>
      <c r="H107" s="68" t="s">
        <v>161</v>
      </c>
      <c r="I107" s="68" t="s">
        <v>161</v>
      </c>
      <c r="J107" s="68">
        <v>10.2981</v>
      </c>
      <c r="K107" s="68" t="s">
        <v>161</v>
      </c>
      <c r="L107" s="68" t="s">
        <v>161</v>
      </c>
      <c r="M107" s="68" t="s">
        <v>161</v>
      </c>
      <c r="N107" s="68" t="s">
        <v>161</v>
      </c>
      <c r="O107" s="68" t="s">
        <v>161</v>
      </c>
      <c r="P107" s="68" t="s">
        <v>161</v>
      </c>
      <c r="Q107" s="68" t="s">
        <v>161</v>
      </c>
      <c r="R107" s="68" t="s">
        <v>161</v>
      </c>
      <c r="S107" s="66" t="s">
        <v>161</v>
      </c>
      <c r="T107" s="68" t="s">
        <v>161</v>
      </c>
      <c r="U107" s="68" t="s">
        <v>161</v>
      </c>
    </row>
    <row r="108" spans="1:21" ht="12.75" customHeight="1" x14ac:dyDescent="0.25">
      <c r="A108" s="61"/>
      <c r="B108" s="74" t="s">
        <v>56</v>
      </c>
      <c r="C108" s="67">
        <v>97.602589999999992</v>
      </c>
      <c r="D108" s="67">
        <v>79.214820000000003</v>
      </c>
      <c r="E108" s="67">
        <v>78.474710000000002</v>
      </c>
      <c r="F108" s="67">
        <v>80.706490000000002</v>
      </c>
      <c r="G108" s="67">
        <v>79.269909999999996</v>
      </c>
      <c r="H108" s="67">
        <v>79.095349999999996</v>
      </c>
      <c r="I108" s="67">
        <v>79.687629999999999</v>
      </c>
      <c r="J108" s="67">
        <v>76.504300000000001</v>
      </c>
      <c r="K108" s="67">
        <v>78.35924</v>
      </c>
      <c r="L108" s="67">
        <v>76.879850000000005</v>
      </c>
      <c r="M108" s="67">
        <v>79.604119999999995</v>
      </c>
      <c r="N108" s="67">
        <v>79.106669999999994</v>
      </c>
      <c r="O108" s="67">
        <v>78.376040000000003</v>
      </c>
      <c r="P108" s="67">
        <v>77.485240000000005</v>
      </c>
      <c r="Q108" s="67">
        <v>75.650649999999999</v>
      </c>
      <c r="R108" s="67">
        <v>73.327969999999993</v>
      </c>
      <c r="S108" s="67">
        <v>66.975650000000002</v>
      </c>
      <c r="T108" s="67">
        <v>67.637969999999996</v>
      </c>
      <c r="U108" s="67">
        <v>66.034090000000006</v>
      </c>
    </row>
    <row r="109" spans="1:21" ht="12.75" customHeight="1" x14ac:dyDescent="0.25">
      <c r="A109" s="61"/>
      <c r="B109" s="74" t="s">
        <v>16</v>
      </c>
      <c r="C109" s="67">
        <v>3.5380799999999999</v>
      </c>
      <c r="D109" s="67">
        <v>3.2759499999999999</v>
      </c>
      <c r="E109" s="67">
        <v>3.3153899999999998</v>
      </c>
      <c r="F109" s="67">
        <v>3.4057900000000001</v>
      </c>
      <c r="G109" s="67">
        <v>3.5591400000000002</v>
      </c>
      <c r="H109" s="67">
        <v>3.6901799999999998</v>
      </c>
      <c r="I109" s="67">
        <v>3.9191600000000002</v>
      </c>
      <c r="J109" s="67">
        <v>3.90265</v>
      </c>
      <c r="K109" s="67">
        <v>3.8698299999999999</v>
      </c>
      <c r="L109" s="67">
        <v>3.9027500000000002</v>
      </c>
      <c r="M109" s="67">
        <v>3.8785799999999999</v>
      </c>
      <c r="N109" s="67">
        <v>3.9311799999999999</v>
      </c>
      <c r="O109" s="67">
        <v>3.8592599999999999</v>
      </c>
      <c r="P109" s="67">
        <v>4.3909399999999996</v>
      </c>
      <c r="Q109" s="67">
        <v>4.6194699999999997</v>
      </c>
      <c r="R109" s="67">
        <v>5.0217900000000002</v>
      </c>
      <c r="S109" s="67">
        <v>4.7792700000000004</v>
      </c>
      <c r="T109" s="67">
        <v>4.6461600000000001</v>
      </c>
      <c r="U109" s="67">
        <v>4.4411300000000002</v>
      </c>
    </row>
    <row r="110" spans="1:21" ht="12.75" customHeight="1" x14ac:dyDescent="0.25">
      <c r="A110" s="61"/>
      <c r="B110" s="74" t="s">
        <v>143</v>
      </c>
      <c r="C110" s="70" t="s">
        <v>161</v>
      </c>
      <c r="D110" s="70">
        <v>1214.248</v>
      </c>
      <c r="E110" s="70" t="s">
        <v>161</v>
      </c>
      <c r="F110" s="70" t="s">
        <v>161</v>
      </c>
      <c r="G110" s="67" t="s">
        <v>161</v>
      </c>
      <c r="H110" s="67" t="s">
        <v>161</v>
      </c>
      <c r="I110" s="67" t="s">
        <v>161</v>
      </c>
      <c r="J110" s="67">
        <v>1523.76656</v>
      </c>
      <c r="K110" s="67" t="s">
        <v>161</v>
      </c>
      <c r="L110" s="67" t="s">
        <v>161</v>
      </c>
      <c r="M110" s="67" t="s">
        <v>161</v>
      </c>
      <c r="N110" s="67" t="s">
        <v>161</v>
      </c>
      <c r="O110" s="70" t="s">
        <v>161</v>
      </c>
      <c r="P110" s="70" t="s">
        <v>161</v>
      </c>
      <c r="Q110" s="70" t="s">
        <v>161</v>
      </c>
      <c r="R110" s="70" t="s">
        <v>161</v>
      </c>
      <c r="S110" s="70" t="s">
        <v>161</v>
      </c>
      <c r="T110" s="70" t="s">
        <v>161</v>
      </c>
      <c r="U110" s="70" t="s">
        <v>161</v>
      </c>
    </row>
    <row r="111" spans="1:21" ht="12.75" customHeight="1" x14ac:dyDescent="0.25">
      <c r="A111" s="61"/>
      <c r="B111" s="74" t="s">
        <v>110</v>
      </c>
      <c r="C111" s="70">
        <v>266.81839000000002</v>
      </c>
      <c r="D111" s="70">
        <v>334.19121000000001</v>
      </c>
      <c r="E111" s="70" t="s">
        <v>161</v>
      </c>
      <c r="F111" s="67" t="s">
        <v>161</v>
      </c>
      <c r="G111" s="70" t="s">
        <v>161</v>
      </c>
      <c r="H111" s="70" t="s">
        <v>161</v>
      </c>
      <c r="I111" s="70" t="s">
        <v>161</v>
      </c>
      <c r="J111" s="70">
        <v>554.33348000000001</v>
      </c>
      <c r="K111" s="70" t="s">
        <v>161</v>
      </c>
      <c r="L111" s="70" t="s">
        <v>161</v>
      </c>
      <c r="M111" s="70" t="s">
        <v>161</v>
      </c>
      <c r="N111" s="70" t="s">
        <v>161</v>
      </c>
      <c r="O111" s="70" t="s">
        <v>161</v>
      </c>
      <c r="P111" s="70" t="s">
        <v>161</v>
      </c>
      <c r="Q111" s="70" t="s">
        <v>161</v>
      </c>
      <c r="R111" s="70" t="s">
        <v>161</v>
      </c>
      <c r="S111" s="70" t="s">
        <v>161</v>
      </c>
      <c r="T111" s="70" t="s">
        <v>161</v>
      </c>
      <c r="U111" s="70" t="s">
        <v>161</v>
      </c>
    </row>
    <row r="112" spans="1:21" ht="12.75" customHeight="1" x14ac:dyDescent="0.25">
      <c r="A112" s="61"/>
      <c r="B112" s="74" t="s">
        <v>57</v>
      </c>
      <c r="C112" s="70" t="s">
        <v>161</v>
      </c>
      <c r="D112" s="70">
        <v>385.43329999999997</v>
      </c>
      <c r="E112" s="70" t="s">
        <v>161</v>
      </c>
      <c r="F112" s="67" t="s">
        <v>161</v>
      </c>
      <c r="G112" s="70" t="s">
        <v>161</v>
      </c>
      <c r="H112" s="70" t="s">
        <v>161</v>
      </c>
      <c r="I112" s="67" t="s">
        <v>161</v>
      </c>
      <c r="J112" s="70">
        <v>483.66917000000001</v>
      </c>
      <c r="K112" s="70" t="s">
        <v>161</v>
      </c>
      <c r="L112" s="70" t="s">
        <v>161</v>
      </c>
      <c r="M112" s="70" t="s">
        <v>161</v>
      </c>
      <c r="N112" s="70" t="s">
        <v>161</v>
      </c>
      <c r="O112" s="70" t="s">
        <v>161</v>
      </c>
      <c r="P112" s="70" t="s">
        <v>161</v>
      </c>
      <c r="Q112" s="70" t="s">
        <v>161</v>
      </c>
      <c r="R112" s="70" t="s">
        <v>161</v>
      </c>
      <c r="S112" s="67" t="s">
        <v>161</v>
      </c>
      <c r="T112" s="70" t="s">
        <v>161</v>
      </c>
      <c r="U112" s="70" t="s">
        <v>161</v>
      </c>
    </row>
    <row r="113" spans="1:21" ht="12.75" customHeight="1" x14ac:dyDescent="0.25">
      <c r="A113" s="61"/>
      <c r="B113" s="72" t="s">
        <v>182</v>
      </c>
      <c r="C113" s="68" t="s">
        <v>161</v>
      </c>
      <c r="D113" s="68" t="s">
        <v>161</v>
      </c>
      <c r="E113" s="68" t="s">
        <v>161</v>
      </c>
      <c r="F113" s="66" t="s">
        <v>161</v>
      </c>
      <c r="G113" s="68" t="s">
        <v>161</v>
      </c>
      <c r="H113" s="68" t="s">
        <v>161</v>
      </c>
      <c r="I113" s="68" t="s">
        <v>161</v>
      </c>
      <c r="J113" s="68" t="s">
        <v>161</v>
      </c>
      <c r="K113" s="68" t="s">
        <v>161</v>
      </c>
      <c r="L113" s="68" t="s">
        <v>161</v>
      </c>
      <c r="M113" s="68" t="s">
        <v>161</v>
      </c>
      <c r="N113" s="68" t="s">
        <v>161</v>
      </c>
      <c r="O113" s="68" t="s">
        <v>161</v>
      </c>
      <c r="P113" s="68" t="s">
        <v>161</v>
      </c>
      <c r="Q113" s="68" t="s">
        <v>161</v>
      </c>
      <c r="R113" s="68" t="s">
        <v>161</v>
      </c>
      <c r="S113" s="68" t="s">
        <v>161</v>
      </c>
      <c r="T113" s="68" t="s">
        <v>161</v>
      </c>
      <c r="U113" s="68" t="s">
        <v>161</v>
      </c>
    </row>
    <row r="114" spans="1:21" ht="12.75" customHeight="1" x14ac:dyDescent="0.25">
      <c r="A114" s="61"/>
      <c r="B114" s="72" t="s">
        <v>17</v>
      </c>
      <c r="C114" s="68">
        <v>55.246269999999996</v>
      </c>
      <c r="D114" s="68">
        <v>57.752380000000002</v>
      </c>
      <c r="E114" s="68">
        <v>58.903210000000001</v>
      </c>
      <c r="F114" s="66">
        <v>61.00123</v>
      </c>
      <c r="G114" s="68">
        <v>62.510370000000002</v>
      </c>
      <c r="H114" s="68">
        <v>65.31747</v>
      </c>
      <c r="I114" s="68">
        <v>66.281890000000004</v>
      </c>
      <c r="J114" s="68">
        <v>68.216340000000002</v>
      </c>
      <c r="K114" s="68">
        <v>70.207499999999996</v>
      </c>
      <c r="L114" s="68">
        <v>68.337699999999998</v>
      </c>
      <c r="M114" s="68">
        <v>68.467129999999997</v>
      </c>
      <c r="N114" s="68">
        <v>68.184470000000005</v>
      </c>
      <c r="O114" s="68">
        <v>69.655659999999997</v>
      </c>
      <c r="P114" s="68">
        <v>69.165750000000003</v>
      </c>
      <c r="Q114" s="68">
        <v>68.370739999999998</v>
      </c>
      <c r="R114" s="68">
        <v>68.020489999999995</v>
      </c>
      <c r="S114" s="68">
        <v>62.312260000000002</v>
      </c>
      <c r="T114" s="68">
        <v>61.8949</v>
      </c>
      <c r="U114" s="68">
        <v>57.749960000000002</v>
      </c>
    </row>
    <row r="115" spans="1:21" ht="12.75" customHeight="1" x14ac:dyDescent="0.25">
      <c r="A115" s="61"/>
      <c r="B115" s="72" t="s">
        <v>111</v>
      </c>
      <c r="C115" s="69" t="s">
        <v>161</v>
      </c>
      <c r="D115" s="69" t="s">
        <v>161</v>
      </c>
      <c r="E115" s="69" t="s">
        <v>161</v>
      </c>
      <c r="F115" s="69">
        <v>63.075879999999998</v>
      </c>
      <c r="G115" s="69" t="s">
        <v>161</v>
      </c>
      <c r="H115" s="69" t="s">
        <v>161</v>
      </c>
      <c r="I115" s="69" t="s">
        <v>161</v>
      </c>
      <c r="J115" s="69">
        <v>72.651390000000006</v>
      </c>
      <c r="K115" s="69" t="s">
        <v>161</v>
      </c>
      <c r="L115" s="69" t="s">
        <v>161</v>
      </c>
      <c r="M115" s="69">
        <v>72.421530000000004</v>
      </c>
      <c r="N115" s="69">
        <v>72.966830000000002</v>
      </c>
      <c r="O115" s="69">
        <v>73.687790000000007</v>
      </c>
      <c r="P115" s="69">
        <v>75.052030000000002</v>
      </c>
      <c r="Q115" s="69">
        <v>77.254599999999996</v>
      </c>
      <c r="R115" s="69">
        <v>76.482789999999994</v>
      </c>
      <c r="S115" s="69">
        <v>73.472219999999993</v>
      </c>
      <c r="T115" s="69">
        <v>75.415549999999996</v>
      </c>
      <c r="U115" s="69" t="s">
        <v>161</v>
      </c>
    </row>
    <row r="116" spans="1:21" ht="12.75" customHeight="1" x14ac:dyDescent="0.25">
      <c r="A116" s="61"/>
      <c r="B116" s="72" t="s">
        <v>18</v>
      </c>
      <c r="C116" s="68">
        <v>519.05489999999998</v>
      </c>
      <c r="D116" s="68">
        <v>503.55052000000001</v>
      </c>
      <c r="E116" s="68">
        <v>530.33202000000006</v>
      </c>
      <c r="F116" s="66">
        <v>524.03698999999995</v>
      </c>
      <c r="G116" s="68">
        <v>530.46297000000004</v>
      </c>
      <c r="H116" s="68">
        <v>541.85695999999996</v>
      </c>
      <c r="I116" s="66">
        <v>548.31803000000002</v>
      </c>
      <c r="J116" s="68">
        <v>551.23629000000005</v>
      </c>
      <c r="K116" s="68">
        <v>557.14202</v>
      </c>
      <c r="L116" s="66">
        <v>558.30426</v>
      </c>
      <c r="M116" s="68">
        <v>573.61120000000005</v>
      </c>
      <c r="N116" s="68">
        <v>576.85503000000006</v>
      </c>
      <c r="O116" s="68">
        <v>574.25809000000004</v>
      </c>
      <c r="P116" s="68">
        <v>563.35461999999995</v>
      </c>
      <c r="Q116" s="68">
        <v>555.08537000000001</v>
      </c>
      <c r="R116" s="68">
        <v>540.73815999999999</v>
      </c>
      <c r="S116" s="66">
        <v>490.39134000000001</v>
      </c>
      <c r="T116" s="68">
        <v>499.84017</v>
      </c>
      <c r="U116" s="68">
        <v>487.47791999999998</v>
      </c>
    </row>
    <row r="117" spans="1:21" ht="12.75" customHeight="1" x14ac:dyDescent="0.25">
      <c r="A117" s="61"/>
      <c r="B117" s="72" t="s">
        <v>58</v>
      </c>
      <c r="C117" s="68" t="s">
        <v>161</v>
      </c>
      <c r="D117" s="68">
        <v>116.3142</v>
      </c>
      <c r="E117" s="68" t="s">
        <v>161</v>
      </c>
      <c r="F117" s="68" t="s">
        <v>161</v>
      </c>
      <c r="G117" s="68" t="s">
        <v>161</v>
      </c>
      <c r="H117" s="68" t="s">
        <v>161</v>
      </c>
      <c r="I117" s="68" t="s">
        <v>161</v>
      </c>
      <c r="J117" s="68" t="s">
        <v>161</v>
      </c>
      <c r="K117" s="68" t="s">
        <v>161</v>
      </c>
      <c r="L117" s="68" t="s">
        <v>161</v>
      </c>
      <c r="M117" s="68" t="s">
        <v>161</v>
      </c>
      <c r="N117" s="68" t="s">
        <v>161</v>
      </c>
      <c r="O117" s="68" t="s">
        <v>161</v>
      </c>
      <c r="P117" s="68" t="s">
        <v>161</v>
      </c>
      <c r="Q117" s="68" t="s">
        <v>161</v>
      </c>
      <c r="R117" s="68" t="s">
        <v>161</v>
      </c>
      <c r="S117" s="66" t="s">
        <v>161</v>
      </c>
      <c r="T117" s="68" t="s">
        <v>161</v>
      </c>
      <c r="U117" s="68" t="s">
        <v>161</v>
      </c>
    </row>
    <row r="118" spans="1:21" ht="12.75" customHeight="1" x14ac:dyDescent="0.25">
      <c r="A118" s="61"/>
      <c r="B118" s="71" t="s">
        <v>19</v>
      </c>
      <c r="C118" s="67">
        <v>1234.37255</v>
      </c>
      <c r="D118" s="67">
        <v>1314.8915400000001</v>
      </c>
      <c r="E118" s="67">
        <v>1335.94011</v>
      </c>
      <c r="F118" s="67">
        <v>1349.7178200000001</v>
      </c>
      <c r="G118" s="67">
        <v>1343.35339</v>
      </c>
      <c r="H118" s="67">
        <v>1300.79025</v>
      </c>
      <c r="I118" s="67">
        <v>1321.94335</v>
      </c>
      <c r="J118" s="67">
        <v>1340.56503</v>
      </c>
      <c r="K118" s="67">
        <v>1315.7131199999999</v>
      </c>
      <c r="L118" s="67">
        <v>1347.85852</v>
      </c>
      <c r="M118" s="67">
        <v>1351.69586</v>
      </c>
      <c r="N118" s="67">
        <v>1347.6697799999999</v>
      </c>
      <c r="O118" s="67">
        <v>1350.3496600000001</v>
      </c>
      <c r="P118" s="67">
        <v>1332.5593100000001</v>
      </c>
      <c r="Q118" s="67">
        <v>1364.2822699999999</v>
      </c>
      <c r="R118" s="67">
        <v>1280.9268199999999</v>
      </c>
      <c r="S118" s="67">
        <v>1205.69434</v>
      </c>
      <c r="T118" s="67">
        <v>1256.11617</v>
      </c>
      <c r="U118" s="67">
        <v>1306.5376000000001</v>
      </c>
    </row>
    <row r="119" spans="1:21" ht="12.75" customHeight="1" x14ac:dyDescent="0.25">
      <c r="A119" s="61"/>
      <c r="B119" s="71" t="s">
        <v>112</v>
      </c>
      <c r="C119" s="67" t="s">
        <v>161</v>
      </c>
      <c r="D119" s="67">
        <v>21.943439999999999</v>
      </c>
      <c r="E119" s="67" t="s">
        <v>161</v>
      </c>
      <c r="F119" s="67" t="s">
        <v>161</v>
      </c>
      <c r="G119" s="67" t="s">
        <v>161</v>
      </c>
      <c r="H119" s="67" t="s">
        <v>161</v>
      </c>
      <c r="I119" s="67" t="s">
        <v>161</v>
      </c>
      <c r="J119" s="67">
        <v>19.40193</v>
      </c>
      <c r="K119" s="67" t="s">
        <v>161</v>
      </c>
      <c r="L119" s="67" t="s">
        <v>161</v>
      </c>
      <c r="M119" s="67" t="s">
        <v>161</v>
      </c>
      <c r="N119" s="67" t="s">
        <v>161</v>
      </c>
      <c r="O119" s="67" t="s">
        <v>161</v>
      </c>
      <c r="P119" s="67">
        <v>27.751999999999999</v>
      </c>
      <c r="Q119" s="67" t="s">
        <v>161</v>
      </c>
      <c r="R119" s="67" t="s">
        <v>161</v>
      </c>
      <c r="S119" s="67" t="s">
        <v>161</v>
      </c>
      <c r="T119" s="67" t="s">
        <v>161</v>
      </c>
      <c r="U119" s="67" t="s">
        <v>161</v>
      </c>
    </row>
    <row r="120" spans="1:21" ht="12.75" customHeight="1" x14ac:dyDescent="0.25">
      <c r="A120" s="61"/>
      <c r="B120" s="71" t="s">
        <v>144</v>
      </c>
      <c r="C120" s="70">
        <v>357.60199</v>
      </c>
      <c r="D120" s="70">
        <v>235.36951999999999</v>
      </c>
      <c r="E120" s="70">
        <v>216.92759000000001</v>
      </c>
      <c r="F120" s="70">
        <v>196.45338000000001</v>
      </c>
      <c r="G120" s="67">
        <v>182.8287</v>
      </c>
      <c r="H120" s="67">
        <v>186.64908</v>
      </c>
      <c r="I120" s="67">
        <v>145.39941999999999</v>
      </c>
      <c r="J120" s="67">
        <v>171.98187999999999</v>
      </c>
      <c r="K120" s="67">
        <v>162.79480000000001</v>
      </c>
      <c r="L120" s="67">
        <v>182.75368</v>
      </c>
      <c r="M120" s="67">
        <v>202.80562</v>
      </c>
      <c r="N120" s="67">
        <v>212.18332000000001</v>
      </c>
      <c r="O120" s="70">
        <v>226.33867000000001</v>
      </c>
      <c r="P120" s="70">
        <v>250.22494</v>
      </c>
      <c r="Q120" s="70">
        <v>257.05921999999998</v>
      </c>
      <c r="R120" s="70">
        <v>241.22839999999999</v>
      </c>
      <c r="S120" s="70">
        <v>262.12723</v>
      </c>
      <c r="T120" s="70">
        <v>286.10342000000003</v>
      </c>
      <c r="U120" s="70">
        <v>277.95314999999999</v>
      </c>
    </row>
    <row r="121" spans="1:21" ht="12.75" customHeight="1" x14ac:dyDescent="0.25">
      <c r="A121" s="61"/>
      <c r="B121" s="71" t="s">
        <v>113</v>
      </c>
      <c r="C121" s="70" t="s">
        <v>161</v>
      </c>
      <c r="D121" s="70">
        <v>21.466229999999999</v>
      </c>
      <c r="E121" s="70" t="s">
        <v>161</v>
      </c>
      <c r="F121" s="67" t="s">
        <v>161</v>
      </c>
      <c r="G121" s="70" t="s">
        <v>161</v>
      </c>
      <c r="H121" s="70" t="s">
        <v>161</v>
      </c>
      <c r="I121" s="70" t="s">
        <v>161</v>
      </c>
      <c r="J121" s="70" t="s">
        <v>161</v>
      </c>
      <c r="K121" s="70" t="s">
        <v>161</v>
      </c>
      <c r="L121" s="70" t="s">
        <v>161</v>
      </c>
      <c r="M121" s="70" t="s">
        <v>161</v>
      </c>
      <c r="N121" s="70" t="s">
        <v>161</v>
      </c>
      <c r="O121" s="70" t="s">
        <v>161</v>
      </c>
      <c r="P121" s="70" t="s">
        <v>161</v>
      </c>
      <c r="Q121" s="70" t="s">
        <v>161</v>
      </c>
      <c r="R121" s="70" t="s">
        <v>161</v>
      </c>
      <c r="S121" s="70" t="s">
        <v>161</v>
      </c>
      <c r="T121" s="70" t="s">
        <v>161</v>
      </c>
      <c r="U121" s="70" t="s">
        <v>161</v>
      </c>
    </row>
    <row r="122" spans="1:21" ht="12.75" customHeight="1" x14ac:dyDescent="0.25">
      <c r="A122" s="61"/>
      <c r="B122" s="71" t="s">
        <v>145</v>
      </c>
      <c r="C122" s="70" t="s">
        <v>161</v>
      </c>
      <c r="D122" s="70">
        <v>2.7969999999999998E-2</v>
      </c>
      <c r="E122" s="70" t="s">
        <v>161</v>
      </c>
      <c r="F122" s="67" t="s">
        <v>161</v>
      </c>
      <c r="G122" s="70" t="s">
        <v>161</v>
      </c>
      <c r="H122" s="70" t="s">
        <v>161</v>
      </c>
      <c r="I122" s="67" t="s">
        <v>161</v>
      </c>
      <c r="J122" s="70" t="s">
        <v>161</v>
      </c>
      <c r="K122" s="70" t="s">
        <v>161</v>
      </c>
      <c r="L122" s="70" t="s">
        <v>161</v>
      </c>
      <c r="M122" s="70" t="s">
        <v>161</v>
      </c>
      <c r="N122" s="70" t="s">
        <v>161</v>
      </c>
      <c r="O122" s="70" t="s">
        <v>161</v>
      </c>
      <c r="P122" s="70" t="s">
        <v>161</v>
      </c>
      <c r="Q122" s="70" t="s">
        <v>161</v>
      </c>
      <c r="R122" s="70" t="s">
        <v>161</v>
      </c>
      <c r="S122" s="67" t="s">
        <v>161</v>
      </c>
      <c r="T122" s="70" t="s">
        <v>161</v>
      </c>
      <c r="U122" s="70" t="s">
        <v>161</v>
      </c>
    </row>
    <row r="123" spans="1:21" ht="12.75" customHeight="1" x14ac:dyDescent="0.25">
      <c r="A123" s="61"/>
      <c r="B123" s="72" t="s">
        <v>183</v>
      </c>
      <c r="C123" s="68" t="s">
        <v>161</v>
      </c>
      <c r="D123" s="68">
        <v>32.373390000000001</v>
      </c>
      <c r="E123" s="68" t="s">
        <v>161</v>
      </c>
      <c r="F123" s="66" t="s">
        <v>161</v>
      </c>
      <c r="G123" s="68" t="s">
        <v>161</v>
      </c>
      <c r="H123" s="68" t="s">
        <v>161</v>
      </c>
      <c r="I123" s="68" t="s">
        <v>161</v>
      </c>
      <c r="J123" s="68" t="s">
        <v>161</v>
      </c>
      <c r="K123" s="68" t="s">
        <v>161</v>
      </c>
      <c r="L123" s="68" t="s">
        <v>161</v>
      </c>
      <c r="M123" s="68" t="s">
        <v>161</v>
      </c>
      <c r="N123" s="68" t="s">
        <v>161</v>
      </c>
      <c r="O123" s="68" t="s">
        <v>161</v>
      </c>
      <c r="P123" s="68" t="s">
        <v>161</v>
      </c>
      <c r="Q123" s="68" t="s">
        <v>161</v>
      </c>
      <c r="R123" s="68" t="s">
        <v>161</v>
      </c>
      <c r="S123" s="68" t="s">
        <v>161</v>
      </c>
      <c r="T123" s="68" t="s">
        <v>161</v>
      </c>
      <c r="U123" s="68" t="s">
        <v>161</v>
      </c>
    </row>
    <row r="124" spans="1:21" ht="12.75" customHeight="1" x14ac:dyDescent="0.25">
      <c r="A124" s="61"/>
      <c r="B124" s="72" t="s">
        <v>20</v>
      </c>
      <c r="C124" s="68">
        <v>30.258860000000002</v>
      </c>
      <c r="D124" s="68">
        <v>11.72194</v>
      </c>
      <c r="E124" s="68">
        <v>10.734109999999999</v>
      </c>
      <c r="F124" s="66">
        <v>11.490069999999999</v>
      </c>
      <c r="G124" s="68">
        <v>11.26582</v>
      </c>
      <c r="H124" s="68">
        <v>11.511229999999999</v>
      </c>
      <c r="I124" s="68">
        <v>10.541370000000001</v>
      </c>
      <c r="J124" s="68">
        <v>11.009029999999999</v>
      </c>
      <c r="K124" s="68">
        <v>10.71101</v>
      </c>
      <c r="L124" s="68">
        <v>11.559939999999999</v>
      </c>
      <c r="M124" s="68">
        <v>11.70041</v>
      </c>
      <c r="N124" s="68">
        <v>12.322039999999999</v>
      </c>
      <c r="O124" s="68">
        <v>12.017150000000001</v>
      </c>
      <c r="P124" s="68" t="s">
        <v>161</v>
      </c>
      <c r="Q124" s="68" t="s">
        <v>161</v>
      </c>
      <c r="R124" s="68" t="s">
        <v>161</v>
      </c>
      <c r="S124" s="68" t="s">
        <v>161</v>
      </c>
      <c r="T124" s="68" t="s">
        <v>161</v>
      </c>
      <c r="U124" s="68" t="s">
        <v>161</v>
      </c>
    </row>
    <row r="125" spans="1:21" ht="12.75" customHeight="1" x14ac:dyDescent="0.25">
      <c r="A125" s="61"/>
      <c r="B125" s="72" t="s">
        <v>184</v>
      </c>
      <c r="C125" s="69">
        <v>6.8665600000000007</v>
      </c>
      <c r="D125" s="69" t="s">
        <v>161</v>
      </c>
      <c r="E125" s="69" t="s">
        <v>161</v>
      </c>
      <c r="F125" s="69" t="s">
        <v>161</v>
      </c>
      <c r="G125" s="69" t="s">
        <v>161</v>
      </c>
      <c r="H125" s="69" t="s">
        <v>161</v>
      </c>
      <c r="I125" s="69" t="s">
        <v>161</v>
      </c>
      <c r="J125" s="69">
        <v>8.89818</v>
      </c>
      <c r="K125" s="69" t="s">
        <v>161</v>
      </c>
      <c r="L125" s="69" t="s">
        <v>161</v>
      </c>
      <c r="M125" s="69" t="s">
        <v>161</v>
      </c>
      <c r="N125" s="69" t="s">
        <v>161</v>
      </c>
      <c r="O125" s="69" t="s">
        <v>161</v>
      </c>
      <c r="P125" s="69" t="s">
        <v>161</v>
      </c>
      <c r="Q125" s="69" t="s">
        <v>161</v>
      </c>
      <c r="R125" s="69" t="s">
        <v>161</v>
      </c>
      <c r="S125" s="69" t="s">
        <v>161</v>
      </c>
      <c r="T125" s="69" t="s">
        <v>161</v>
      </c>
      <c r="U125" s="69" t="s">
        <v>161</v>
      </c>
    </row>
    <row r="126" spans="1:21" ht="12.75" customHeight="1" x14ac:dyDescent="0.25">
      <c r="A126" s="61"/>
      <c r="B126" s="72" t="s">
        <v>21</v>
      </c>
      <c r="C126" s="68">
        <v>26.213060000000002</v>
      </c>
      <c r="D126" s="68">
        <v>13.893549999999999</v>
      </c>
      <c r="E126" s="68">
        <v>12.50263</v>
      </c>
      <c r="F126" s="66">
        <v>12.51732</v>
      </c>
      <c r="G126" s="68">
        <v>11.961040000000001</v>
      </c>
      <c r="H126" s="68">
        <v>11.43713</v>
      </c>
      <c r="I126" s="66">
        <v>10.635719999999999</v>
      </c>
      <c r="J126" s="68">
        <v>9.9936399999999992</v>
      </c>
      <c r="K126" s="68">
        <v>10.62584</v>
      </c>
      <c r="L126" s="66">
        <v>10.604609999999999</v>
      </c>
      <c r="M126" s="68">
        <v>10.856109999999999</v>
      </c>
      <c r="N126" s="68">
        <v>10.85219</v>
      </c>
      <c r="O126" s="68">
        <v>11.05646</v>
      </c>
      <c r="P126" s="68">
        <v>11.52247</v>
      </c>
      <c r="Q126" s="68">
        <v>11.97897</v>
      </c>
      <c r="R126" s="68">
        <v>11.49621</v>
      </c>
      <c r="S126" s="66">
        <v>10.849539999999999</v>
      </c>
      <c r="T126" s="68">
        <v>11.98831</v>
      </c>
      <c r="U126" s="68">
        <v>11.14019</v>
      </c>
    </row>
    <row r="127" spans="1:21" ht="12.75" customHeight="1" x14ac:dyDescent="0.25">
      <c r="A127" s="61"/>
      <c r="B127" s="72" t="s">
        <v>59</v>
      </c>
      <c r="C127" s="68" t="s">
        <v>161</v>
      </c>
      <c r="D127" s="68">
        <v>15.70233</v>
      </c>
      <c r="E127" s="68" t="s">
        <v>161</v>
      </c>
      <c r="F127" s="68" t="s">
        <v>161</v>
      </c>
      <c r="G127" s="68" t="s">
        <v>161</v>
      </c>
      <c r="H127" s="68" t="s">
        <v>161</v>
      </c>
      <c r="I127" s="68" t="s">
        <v>161</v>
      </c>
      <c r="J127" s="68">
        <v>18.446840000000002</v>
      </c>
      <c r="K127" s="68" t="s">
        <v>161</v>
      </c>
      <c r="L127" s="68" t="s">
        <v>161</v>
      </c>
      <c r="M127" s="68" t="s">
        <v>161</v>
      </c>
      <c r="N127" s="68" t="s">
        <v>161</v>
      </c>
      <c r="O127" s="68" t="s">
        <v>161</v>
      </c>
      <c r="P127" s="68" t="s">
        <v>161</v>
      </c>
      <c r="Q127" s="68" t="s">
        <v>161</v>
      </c>
      <c r="R127" s="68" t="s">
        <v>161</v>
      </c>
      <c r="S127" s="66" t="s">
        <v>161</v>
      </c>
      <c r="T127" s="68" t="s">
        <v>161</v>
      </c>
      <c r="U127" s="68" t="s">
        <v>161</v>
      </c>
    </row>
    <row r="128" spans="1:21" ht="12.75" customHeight="1" x14ac:dyDescent="0.25">
      <c r="A128" s="61"/>
      <c r="B128" s="74" t="s">
        <v>114</v>
      </c>
      <c r="C128" s="67" t="s">
        <v>161</v>
      </c>
      <c r="D128" s="67">
        <v>1.82029</v>
      </c>
      <c r="E128" s="67" t="s">
        <v>161</v>
      </c>
      <c r="F128" s="67" t="s">
        <v>161</v>
      </c>
      <c r="G128" s="67" t="s">
        <v>161</v>
      </c>
      <c r="H128" s="67" t="s">
        <v>161</v>
      </c>
      <c r="I128" s="67" t="s">
        <v>161</v>
      </c>
      <c r="J128" s="67">
        <v>3.5128900000000001</v>
      </c>
      <c r="K128" s="67" t="s">
        <v>161</v>
      </c>
      <c r="L128" s="67" t="s">
        <v>161</v>
      </c>
      <c r="M128" s="67" t="s">
        <v>161</v>
      </c>
      <c r="N128" s="67" t="s">
        <v>161</v>
      </c>
      <c r="O128" s="67" t="s">
        <v>161</v>
      </c>
      <c r="P128" s="67" t="s">
        <v>161</v>
      </c>
      <c r="Q128" s="67" t="s">
        <v>161</v>
      </c>
      <c r="R128" s="67" t="s">
        <v>161</v>
      </c>
      <c r="S128" s="67" t="s">
        <v>161</v>
      </c>
      <c r="T128" s="67" t="s">
        <v>161</v>
      </c>
      <c r="U128" s="67" t="s">
        <v>161</v>
      </c>
    </row>
    <row r="129" spans="1:21" ht="12.75" customHeight="1" x14ac:dyDescent="0.25">
      <c r="A129" s="61"/>
      <c r="B129" s="74" t="s">
        <v>185</v>
      </c>
      <c r="C129" s="67" t="s">
        <v>161</v>
      </c>
      <c r="D129" s="67" t="s">
        <v>161</v>
      </c>
      <c r="E129" s="67" t="s">
        <v>161</v>
      </c>
      <c r="F129" s="67" t="s">
        <v>161</v>
      </c>
      <c r="G129" s="67" t="s">
        <v>161</v>
      </c>
      <c r="H129" s="67" t="s">
        <v>161</v>
      </c>
      <c r="I129" s="67" t="s">
        <v>161</v>
      </c>
      <c r="J129" s="67">
        <v>8.0217799999999997</v>
      </c>
      <c r="K129" s="67" t="s">
        <v>161</v>
      </c>
      <c r="L129" s="67" t="s">
        <v>161</v>
      </c>
      <c r="M129" s="67" t="s">
        <v>161</v>
      </c>
      <c r="N129" s="67" t="s">
        <v>161</v>
      </c>
      <c r="O129" s="67" t="s">
        <v>161</v>
      </c>
      <c r="P129" s="67" t="s">
        <v>161</v>
      </c>
      <c r="Q129" s="67" t="s">
        <v>161</v>
      </c>
      <c r="R129" s="67" t="s">
        <v>161</v>
      </c>
      <c r="S129" s="67" t="s">
        <v>161</v>
      </c>
      <c r="T129" s="67" t="s">
        <v>161</v>
      </c>
      <c r="U129" s="67" t="s">
        <v>161</v>
      </c>
    </row>
    <row r="130" spans="1:21" ht="12.75" customHeight="1" x14ac:dyDescent="0.25">
      <c r="A130" s="61"/>
      <c r="B130" s="74" t="s">
        <v>186</v>
      </c>
      <c r="C130" s="70" t="s">
        <v>161</v>
      </c>
      <c r="D130" s="70" t="s">
        <v>161</v>
      </c>
      <c r="E130" s="70" t="s">
        <v>161</v>
      </c>
      <c r="F130" s="70" t="s">
        <v>161</v>
      </c>
      <c r="G130" s="67" t="s">
        <v>161</v>
      </c>
      <c r="H130" s="67" t="s">
        <v>161</v>
      </c>
      <c r="I130" s="67" t="s">
        <v>161</v>
      </c>
      <c r="J130" s="67" t="s">
        <v>161</v>
      </c>
      <c r="K130" s="67" t="s">
        <v>161</v>
      </c>
      <c r="L130" s="67" t="s">
        <v>161</v>
      </c>
      <c r="M130" s="67" t="s">
        <v>161</v>
      </c>
      <c r="N130" s="67" t="s">
        <v>161</v>
      </c>
      <c r="O130" s="70" t="s">
        <v>161</v>
      </c>
      <c r="P130" s="70" t="s">
        <v>161</v>
      </c>
      <c r="Q130" s="70" t="s">
        <v>161</v>
      </c>
      <c r="R130" s="70" t="s">
        <v>161</v>
      </c>
      <c r="S130" s="70" t="s">
        <v>161</v>
      </c>
      <c r="T130" s="70" t="s">
        <v>161</v>
      </c>
      <c r="U130" s="70" t="s">
        <v>161</v>
      </c>
    </row>
    <row r="131" spans="1:21" ht="13.5" customHeight="1" x14ac:dyDescent="0.25">
      <c r="A131" s="61"/>
      <c r="B131" s="74" t="s">
        <v>146</v>
      </c>
      <c r="C131" s="70">
        <v>0.22866999999999998</v>
      </c>
      <c r="D131" s="70">
        <v>0.22957</v>
      </c>
      <c r="E131" s="70">
        <v>0.23311999999999999</v>
      </c>
      <c r="F131" s="67">
        <v>0.23544999999999999</v>
      </c>
      <c r="G131" s="70">
        <v>0.24790000000000001</v>
      </c>
      <c r="H131" s="70">
        <v>0.25890000000000002</v>
      </c>
      <c r="I131" s="70">
        <v>0.25752000000000003</v>
      </c>
      <c r="J131" s="70">
        <v>0.25117</v>
      </c>
      <c r="K131" s="70">
        <v>0.25045000000000001</v>
      </c>
      <c r="L131" s="70">
        <v>0.25579000000000002</v>
      </c>
      <c r="M131" s="70">
        <v>0.26554</v>
      </c>
      <c r="N131" s="70">
        <v>0.26599</v>
      </c>
      <c r="O131" s="70">
        <v>0.26679000000000003</v>
      </c>
      <c r="P131" s="70">
        <v>0.26912000000000003</v>
      </c>
      <c r="Q131" s="70">
        <v>0.23963999999999999</v>
      </c>
      <c r="R131" s="70">
        <v>0.25939000000000001</v>
      </c>
      <c r="S131" s="70">
        <v>0.24465999999999999</v>
      </c>
      <c r="T131" s="70">
        <v>0.22963</v>
      </c>
      <c r="U131" s="70">
        <v>0.21612000000000001</v>
      </c>
    </row>
    <row r="132" spans="1:21" ht="12.75" customHeight="1" x14ac:dyDescent="0.25">
      <c r="A132" s="61"/>
      <c r="B132" s="74" t="s">
        <v>22</v>
      </c>
      <c r="C132" s="70">
        <v>48.721319999999999</v>
      </c>
      <c r="D132" s="70">
        <v>22.862089999999998</v>
      </c>
      <c r="E132" s="70">
        <v>22.072649999999999</v>
      </c>
      <c r="F132" s="67">
        <v>23.359010000000001</v>
      </c>
      <c r="G132" s="70">
        <v>23.055389999999999</v>
      </c>
      <c r="H132" s="70">
        <v>23.813580000000002</v>
      </c>
      <c r="I132" s="67">
        <v>21.256080000000001</v>
      </c>
      <c r="J132" s="70">
        <v>19.632670000000001</v>
      </c>
      <c r="K132" s="70">
        <v>20.716390000000001</v>
      </c>
      <c r="L132" s="70">
        <v>21.232150000000001</v>
      </c>
      <c r="M132" s="70">
        <v>21.447959999999998</v>
      </c>
      <c r="N132" s="70">
        <v>22.231380000000001</v>
      </c>
      <c r="O132" s="70">
        <v>23.318729999999999</v>
      </c>
      <c r="P132" s="70">
        <v>23.70795</v>
      </c>
      <c r="Q132" s="70">
        <v>26.119299999999999</v>
      </c>
      <c r="R132" s="70">
        <v>24.932400000000001</v>
      </c>
      <c r="S132" s="67">
        <v>20.431930000000001</v>
      </c>
      <c r="T132" s="70">
        <v>21.11889</v>
      </c>
      <c r="U132" s="70">
        <v>21.680340000000001</v>
      </c>
    </row>
    <row r="133" spans="1:21" ht="12.75" customHeight="1" x14ac:dyDescent="0.25">
      <c r="A133" s="61"/>
      <c r="B133" s="72" t="s">
        <v>60</v>
      </c>
      <c r="C133" s="68">
        <v>12.9025</v>
      </c>
      <c r="D133" s="68">
        <v>12.509779999999999</v>
      </c>
      <c r="E133" s="68">
        <v>10.177479999999999</v>
      </c>
      <c r="F133" s="66">
        <v>10.23868</v>
      </c>
      <c r="G133" s="68">
        <v>9.5355799999999995</v>
      </c>
      <c r="H133" s="68">
        <v>8.64588</v>
      </c>
      <c r="I133" s="68">
        <v>9.0646599999999999</v>
      </c>
      <c r="J133" s="68">
        <v>9.7658900000000006</v>
      </c>
      <c r="K133" s="68">
        <v>10.26379</v>
      </c>
      <c r="L133" s="68">
        <v>11.043240000000001</v>
      </c>
      <c r="M133" s="68">
        <v>11.38509</v>
      </c>
      <c r="N133" s="68">
        <v>12.866770000000001</v>
      </c>
      <c r="O133" s="68">
        <v>13.10046</v>
      </c>
      <c r="P133" s="68">
        <v>12.951890000000001</v>
      </c>
      <c r="Q133" s="68">
        <v>12.3668</v>
      </c>
      <c r="R133" s="68">
        <v>12.19943</v>
      </c>
      <c r="S133" s="68">
        <v>11.689920000000001</v>
      </c>
      <c r="T133" s="68">
        <v>12.260479999999999</v>
      </c>
      <c r="U133" s="68">
        <v>12.128119999999999</v>
      </c>
    </row>
    <row r="134" spans="1:21" ht="12.75" customHeight="1" x14ac:dyDescent="0.25">
      <c r="A134" s="61"/>
      <c r="B134" s="72" t="s">
        <v>61</v>
      </c>
      <c r="C134" s="68" t="s">
        <v>161</v>
      </c>
      <c r="D134" s="68">
        <v>21.93366</v>
      </c>
      <c r="E134" s="68" t="s">
        <v>161</v>
      </c>
      <c r="F134" s="66" t="s">
        <v>161</v>
      </c>
      <c r="G134" s="68" t="s">
        <v>161</v>
      </c>
      <c r="H134" s="68" t="s">
        <v>161</v>
      </c>
      <c r="I134" s="68" t="s">
        <v>161</v>
      </c>
      <c r="J134" s="68">
        <v>29.343900000000001</v>
      </c>
      <c r="K134" s="68" t="s">
        <v>161</v>
      </c>
      <c r="L134" s="68" t="s">
        <v>161</v>
      </c>
      <c r="M134" s="68" t="s">
        <v>161</v>
      </c>
      <c r="N134" s="68" t="s">
        <v>161</v>
      </c>
      <c r="O134" s="68" t="s">
        <v>161</v>
      </c>
      <c r="P134" s="68" t="s">
        <v>161</v>
      </c>
      <c r="Q134" s="68" t="s">
        <v>161</v>
      </c>
      <c r="R134" s="68" t="s">
        <v>161</v>
      </c>
      <c r="S134" s="68" t="s">
        <v>161</v>
      </c>
      <c r="T134" s="68" t="s">
        <v>161</v>
      </c>
      <c r="U134" s="68" t="s">
        <v>161</v>
      </c>
    </row>
    <row r="135" spans="1:21" ht="12.75" customHeight="1" x14ac:dyDescent="0.25">
      <c r="A135" s="61"/>
      <c r="B135" s="72" t="s">
        <v>115</v>
      </c>
      <c r="C135" s="69">
        <v>8.0445600000000006</v>
      </c>
      <c r="D135" s="69">
        <v>7.0703399999999998</v>
      </c>
      <c r="E135" s="69" t="s">
        <v>161</v>
      </c>
      <c r="F135" s="69" t="s">
        <v>161</v>
      </c>
      <c r="G135" s="69" t="s">
        <v>161</v>
      </c>
      <c r="H135" s="69" t="s">
        <v>161</v>
      </c>
      <c r="I135" s="69" t="s">
        <v>161</v>
      </c>
      <c r="J135" s="69" t="s">
        <v>161</v>
      </c>
      <c r="K135" s="69" t="s">
        <v>161</v>
      </c>
      <c r="L135" s="69" t="s">
        <v>161</v>
      </c>
      <c r="M135" s="69" t="s">
        <v>161</v>
      </c>
      <c r="N135" s="69" t="s">
        <v>161</v>
      </c>
      <c r="O135" s="69" t="s">
        <v>161</v>
      </c>
      <c r="P135" s="69" t="s">
        <v>161</v>
      </c>
      <c r="Q135" s="69" t="s">
        <v>161</v>
      </c>
      <c r="R135" s="69" t="s">
        <v>161</v>
      </c>
      <c r="S135" s="69" t="s">
        <v>161</v>
      </c>
      <c r="T135" s="69" t="s">
        <v>161</v>
      </c>
      <c r="U135" s="69" t="s">
        <v>161</v>
      </c>
    </row>
    <row r="136" spans="1:21" ht="12.75" customHeight="1" x14ac:dyDescent="0.25">
      <c r="A136" s="61"/>
      <c r="B136" s="72" t="s">
        <v>147</v>
      </c>
      <c r="C136" s="68" t="s">
        <v>161</v>
      </c>
      <c r="D136" s="68">
        <v>136.68077</v>
      </c>
      <c r="E136" s="68" t="s">
        <v>161</v>
      </c>
      <c r="F136" s="66" t="s">
        <v>161</v>
      </c>
      <c r="G136" s="68" t="s">
        <v>161</v>
      </c>
      <c r="H136" s="68" t="s">
        <v>161</v>
      </c>
      <c r="I136" s="66" t="s">
        <v>161</v>
      </c>
      <c r="J136" s="68">
        <v>193.39662000000001</v>
      </c>
      <c r="K136" s="68" t="s">
        <v>161</v>
      </c>
      <c r="L136" s="66" t="s">
        <v>161</v>
      </c>
      <c r="M136" s="68" t="s">
        <v>161</v>
      </c>
      <c r="N136" s="68" t="s">
        <v>161</v>
      </c>
      <c r="O136" s="68" t="s">
        <v>161</v>
      </c>
      <c r="P136" s="68" t="s">
        <v>161</v>
      </c>
      <c r="Q136" s="68" t="s">
        <v>161</v>
      </c>
      <c r="R136" s="68" t="s">
        <v>161</v>
      </c>
      <c r="S136" s="66" t="s">
        <v>161</v>
      </c>
      <c r="T136" s="68" t="s">
        <v>161</v>
      </c>
      <c r="U136" s="68" t="s">
        <v>161</v>
      </c>
    </row>
    <row r="137" spans="1:21" ht="12.75" customHeight="1" x14ac:dyDescent="0.25">
      <c r="A137" s="61"/>
      <c r="B137" s="72" t="s">
        <v>148</v>
      </c>
      <c r="C137" s="68" t="s">
        <v>161</v>
      </c>
      <c r="D137" s="68">
        <v>0.15298</v>
      </c>
      <c r="E137" s="68" t="s">
        <v>161</v>
      </c>
      <c r="F137" s="68" t="s">
        <v>161</v>
      </c>
      <c r="G137" s="68" t="s">
        <v>161</v>
      </c>
      <c r="H137" s="68" t="s">
        <v>161</v>
      </c>
      <c r="I137" s="68" t="s">
        <v>161</v>
      </c>
      <c r="J137" s="68" t="s">
        <v>161</v>
      </c>
      <c r="K137" s="68" t="s">
        <v>161</v>
      </c>
      <c r="L137" s="68" t="s">
        <v>161</v>
      </c>
      <c r="M137" s="68" t="s">
        <v>161</v>
      </c>
      <c r="N137" s="68" t="s">
        <v>161</v>
      </c>
      <c r="O137" s="68" t="s">
        <v>161</v>
      </c>
      <c r="P137" s="68" t="s">
        <v>161</v>
      </c>
      <c r="Q137" s="68" t="s">
        <v>161</v>
      </c>
      <c r="R137" s="68" t="s">
        <v>161</v>
      </c>
      <c r="S137" s="66" t="s">
        <v>161</v>
      </c>
      <c r="T137" s="68" t="s">
        <v>161</v>
      </c>
      <c r="U137" s="68" t="s">
        <v>161</v>
      </c>
    </row>
    <row r="138" spans="1:21" ht="12.75" customHeight="1" x14ac:dyDescent="0.25">
      <c r="A138" s="61"/>
      <c r="B138" s="71" t="s">
        <v>62</v>
      </c>
      <c r="C138" s="67" t="s">
        <v>161</v>
      </c>
      <c r="D138" s="67" t="s">
        <v>161</v>
      </c>
      <c r="E138" s="67">
        <v>8.6662099999999995</v>
      </c>
      <c r="F138" s="67" t="s">
        <v>161</v>
      </c>
      <c r="G138" s="67" t="s">
        <v>161</v>
      </c>
      <c r="H138" s="67" t="s">
        <v>161</v>
      </c>
      <c r="I138" s="67" t="s">
        <v>161</v>
      </c>
      <c r="J138" s="67">
        <v>12.2987</v>
      </c>
      <c r="K138" s="67" t="s">
        <v>161</v>
      </c>
      <c r="L138" s="67" t="s">
        <v>161</v>
      </c>
      <c r="M138" s="67" t="s">
        <v>161</v>
      </c>
      <c r="N138" s="67" t="s">
        <v>161</v>
      </c>
      <c r="O138" s="67" t="s">
        <v>161</v>
      </c>
      <c r="P138" s="67" t="s">
        <v>161</v>
      </c>
      <c r="Q138" s="67" t="s">
        <v>161</v>
      </c>
      <c r="R138" s="67" t="s">
        <v>161</v>
      </c>
      <c r="S138" s="67" t="s">
        <v>161</v>
      </c>
      <c r="T138" s="67" t="s">
        <v>161</v>
      </c>
      <c r="U138" s="67" t="s">
        <v>161</v>
      </c>
    </row>
    <row r="139" spans="1:21" ht="12.75" customHeight="1" x14ac:dyDescent="0.25">
      <c r="A139" s="61"/>
      <c r="B139" s="71" t="s">
        <v>63</v>
      </c>
      <c r="C139" s="67">
        <v>1.9918399999999998</v>
      </c>
      <c r="D139" s="67">
        <v>2.4334899999999999</v>
      </c>
      <c r="E139" s="67">
        <v>2.4182999999999999</v>
      </c>
      <c r="F139" s="67">
        <v>2.4645999999999999</v>
      </c>
      <c r="G139" s="67">
        <v>2.5419999999999998</v>
      </c>
      <c r="H139" s="67">
        <v>2.5207099999999998</v>
      </c>
      <c r="I139" s="67">
        <v>2.6121500000000002</v>
      </c>
      <c r="J139" s="67">
        <v>2.5510100000000002</v>
      </c>
      <c r="K139" s="67">
        <v>2.6745399999999999</v>
      </c>
      <c r="L139" s="67">
        <v>2.7085499999999998</v>
      </c>
      <c r="M139" s="67">
        <v>2.8962300000000001</v>
      </c>
      <c r="N139" s="67">
        <v>2.8782000000000001</v>
      </c>
      <c r="O139" s="67">
        <v>2.97743</v>
      </c>
      <c r="P139" s="67">
        <v>2.97845</v>
      </c>
      <c r="Q139" s="67">
        <v>3.0914100000000002</v>
      </c>
      <c r="R139" s="67">
        <v>3.0566800000000001</v>
      </c>
      <c r="S139" s="67">
        <v>2.99316</v>
      </c>
      <c r="T139" s="67">
        <v>2.9944700000000002</v>
      </c>
      <c r="U139" s="67">
        <v>3.0270000000000001</v>
      </c>
    </row>
    <row r="140" spans="1:21" ht="12.75" customHeight="1" x14ac:dyDescent="0.25">
      <c r="A140" s="61"/>
      <c r="B140" s="71" t="s">
        <v>187</v>
      </c>
      <c r="C140" s="70" t="s">
        <v>161</v>
      </c>
      <c r="D140" s="70" t="s">
        <v>161</v>
      </c>
      <c r="E140" s="70" t="s">
        <v>161</v>
      </c>
      <c r="F140" s="70" t="s">
        <v>161</v>
      </c>
      <c r="G140" s="67" t="s">
        <v>161</v>
      </c>
      <c r="H140" s="67" t="s">
        <v>161</v>
      </c>
      <c r="I140" s="67" t="s">
        <v>161</v>
      </c>
      <c r="J140" s="67" t="s">
        <v>161</v>
      </c>
      <c r="K140" s="67" t="s">
        <v>161</v>
      </c>
      <c r="L140" s="67" t="s">
        <v>161</v>
      </c>
      <c r="M140" s="67" t="s">
        <v>161</v>
      </c>
      <c r="N140" s="67" t="s">
        <v>161</v>
      </c>
      <c r="O140" s="70" t="s">
        <v>161</v>
      </c>
      <c r="P140" s="70" t="s">
        <v>161</v>
      </c>
      <c r="Q140" s="70" t="s">
        <v>161</v>
      </c>
      <c r="R140" s="70" t="s">
        <v>161</v>
      </c>
      <c r="S140" s="70" t="s">
        <v>161</v>
      </c>
      <c r="T140" s="70" t="s">
        <v>161</v>
      </c>
      <c r="U140" s="70" t="s">
        <v>161</v>
      </c>
    </row>
    <row r="141" spans="1:21" ht="12.75" customHeight="1" x14ac:dyDescent="0.25">
      <c r="A141" s="61"/>
      <c r="B141" s="71" t="s">
        <v>64</v>
      </c>
      <c r="C141" s="70" t="s">
        <v>161</v>
      </c>
      <c r="D141" s="70" t="s">
        <v>161</v>
      </c>
      <c r="E141" s="70">
        <v>4.32986</v>
      </c>
      <c r="F141" s="67" t="s">
        <v>161</v>
      </c>
      <c r="G141" s="70" t="s">
        <v>161</v>
      </c>
      <c r="H141" s="70" t="s">
        <v>161</v>
      </c>
      <c r="I141" s="70" t="s">
        <v>161</v>
      </c>
      <c r="J141" s="70">
        <v>6.9438500000000003</v>
      </c>
      <c r="K141" s="70" t="s">
        <v>161</v>
      </c>
      <c r="L141" s="70" t="s">
        <v>161</v>
      </c>
      <c r="M141" s="70" t="s">
        <v>161</v>
      </c>
      <c r="N141" s="70" t="s">
        <v>161</v>
      </c>
      <c r="O141" s="70" t="s">
        <v>161</v>
      </c>
      <c r="P141" s="70" t="s">
        <v>161</v>
      </c>
      <c r="Q141" s="70" t="s">
        <v>161</v>
      </c>
      <c r="R141" s="70" t="s">
        <v>161</v>
      </c>
      <c r="S141" s="70" t="s">
        <v>161</v>
      </c>
      <c r="T141" s="70" t="s">
        <v>161</v>
      </c>
      <c r="U141" s="70" t="s">
        <v>161</v>
      </c>
    </row>
    <row r="142" spans="1:21" ht="12.75" customHeight="1" x14ac:dyDescent="0.25">
      <c r="A142" s="61"/>
      <c r="B142" s="71" t="s">
        <v>65</v>
      </c>
      <c r="C142" s="70" t="s">
        <v>161</v>
      </c>
      <c r="D142" s="70" t="s">
        <v>161</v>
      </c>
      <c r="E142" s="70">
        <v>2.0588500000000001</v>
      </c>
      <c r="F142" s="67" t="s">
        <v>161</v>
      </c>
      <c r="G142" s="70" t="s">
        <v>161</v>
      </c>
      <c r="H142" s="70" t="s">
        <v>161</v>
      </c>
      <c r="I142" s="67" t="s">
        <v>161</v>
      </c>
      <c r="J142" s="70">
        <v>3.9962200000000001</v>
      </c>
      <c r="K142" s="70">
        <v>4.2320500000000001</v>
      </c>
      <c r="L142" s="70">
        <v>4.1488899999999997</v>
      </c>
      <c r="M142" s="70">
        <v>4.3293200000000001</v>
      </c>
      <c r="N142" s="70">
        <v>4.3192300000000001</v>
      </c>
      <c r="O142" s="70">
        <v>4.3421599999999998</v>
      </c>
      <c r="P142" s="70">
        <v>4.75753</v>
      </c>
      <c r="Q142" s="70" t="s">
        <v>161</v>
      </c>
      <c r="R142" s="70" t="s">
        <v>161</v>
      </c>
      <c r="S142" s="67" t="s">
        <v>161</v>
      </c>
      <c r="T142" s="70" t="s">
        <v>161</v>
      </c>
      <c r="U142" s="70" t="s">
        <v>161</v>
      </c>
    </row>
    <row r="143" spans="1:21" ht="12.75" customHeight="1" x14ac:dyDescent="0.25">
      <c r="A143" s="61"/>
      <c r="B143" s="72" t="s">
        <v>116</v>
      </c>
      <c r="C143" s="68">
        <v>425.26865000000004</v>
      </c>
      <c r="D143" s="68">
        <v>474.51386000000002</v>
      </c>
      <c r="E143" s="68" t="s">
        <v>161</v>
      </c>
      <c r="F143" s="66">
        <v>489.14605</v>
      </c>
      <c r="G143" s="68" t="s">
        <v>161</v>
      </c>
      <c r="H143" s="68">
        <v>550.47438</v>
      </c>
      <c r="I143" s="68" t="s">
        <v>161</v>
      </c>
      <c r="J143" s="68">
        <v>563.22550000000001</v>
      </c>
      <c r="K143" s="68" t="s">
        <v>161</v>
      </c>
      <c r="L143" s="68">
        <v>553.32962999999995</v>
      </c>
      <c r="M143" s="68" t="s">
        <v>161</v>
      </c>
      <c r="N143" s="68" t="s">
        <v>161</v>
      </c>
      <c r="O143" s="68" t="s">
        <v>161</v>
      </c>
      <c r="P143" s="68">
        <v>641.44749999999999</v>
      </c>
      <c r="Q143" s="68" t="s">
        <v>161</v>
      </c>
      <c r="R143" s="68" t="s">
        <v>161</v>
      </c>
      <c r="S143" s="68" t="s">
        <v>161</v>
      </c>
      <c r="T143" s="68" t="s">
        <v>161</v>
      </c>
      <c r="U143" s="68" t="s">
        <v>161</v>
      </c>
    </row>
    <row r="144" spans="1:21" ht="12.75" customHeight="1" x14ac:dyDescent="0.25">
      <c r="A144" s="61"/>
      <c r="B144" s="72" t="s">
        <v>188</v>
      </c>
      <c r="C144" s="68" t="s">
        <v>161</v>
      </c>
      <c r="D144" s="68">
        <v>0.24601000000000001</v>
      </c>
      <c r="E144" s="68" t="s">
        <v>161</v>
      </c>
      <c r="F144" s="66" t="s">
        <v>161</v>
      </c>
      <c r="G144" s="68" t="s">
        <v>161</v>
      </c>
      <c r="H144" s="68" t="s">
        <v>161</v>
      </c>
      <c r="I144" s="68" t="s">
        <v>161</v>
      </c>
      <c r="J144" s="68" t="s">
        <v>161</v>
      </c>
      <c r="K144" s="68" t="s">
        <v>161</v>
      </c>
      <c r="L144" s="68" t="s">
        <v>161</v>
      </c>
      <c r="M144" s="68" t="s">
        <v>161</v>
      </c>
      <c r="N144" s="68" t="s">
        <v>161</v>
      </c>
      <c r="O144" s="68" t="s">
        <v>161</v>
      </c>
      <c r="P144" s="68" t="s">
        <v>161</v>
      </c>
      <c r="Q144" s="68" t="s">
        <v>161</v>
      </c>
      <c r="R144" s="68" t="s">
        <v>161</v>
      </c>
      <c r="S144" s="68" t="s">
        <v>161</v>
      </c>
      <c r="T144" s="68" t="s">
        <v>161</v>
      </c>
      <c r="U144" s="68" t="s">
        <v>161</v>
      </c>
    </row>
    <row r="145" spans="1:21" ht="12.75" customHeight="1" x14ac:dyDescent="0.25">
      <c r="A145" s="61"/>
      <c r="B145" s="72" t="s">
        <v>66</v>
      </c>
      <c r="C145" s="69">
        <v>0.10956</v>
      </c>
      <c r="D145" s="69">
        <v>0.11924</v>
      </c>
      <c r="E145" s="69">
        <v>0.11642</v>
      </c>
      <c r="F145" s="69">
        <v>0.12159</v>
      </c>
      <c r="G145" s="69">
        <v>0.12197</v>
      </c>
      <c r="H145" s="69">
        <v>0.12039999999999999</v>
      </c>
      <c r="I145" s="69">
        <v>0.12146</v>
      </c>
      <c r="J145" s="69">
        <v>0.12223000000000001</v>
      </c>
      <c r="K145" s="69">
        <v>0.1215</v>
      </c>
      <c r="L145" s="69">
        <v>0.12026000000000001</v>
      </c>
      <c r="M145" s="69">
        <v>0.11519</v>
      </c>
      <c r="N145" s="69">
        <v>0.10926</v>
      </c>
      <c r="O145" s="69">
        <v>0.10822</v>
      </c>
      <c r="P145" s="69">
        <v>9.7720000000000001E-2</v>
      </c>
      <c r="Q145" s="69">
        <v>0.10256999999999999</v>
      </c>
      <c r="R145" s="69">
        <v>0.10020999999999999</v>
      </c>
      <c r="S145" s="69">
        <v>9.5420000000000005E-2</v>
      </c>
      <c r="T145" s="69">
        <v>9.2350000000000002E-2</v>
      </c>
      <c r="U145" s="69">
        <v>8.9819999999999997E-2</v>
      </c>
    </row>
    <row r="146" spans="1:21" ht="12.75" customHeight="1" x14ac:dyDescent="0.25">
      <c r="A146" s="61"/>
      <c r="B146" s="72" t="s">
        <v>117</v>
      </c>
      <c r="C146" s="68">
        <v>19.317400000000003</v>
      </c>
      <c r="D146" s="68">
        <v>14.345000000000001</v>
      </c>
      <c r="E146" s="68">
        <v>14.2515</v>
      </c>
      <c r="F146" s="66">
        <v>15.299200000000001</v>
      </c>
      <c r="G146" s="68">
        <v>15.9253</v>
      </c>
      <c r="H146" s="68">
        <v>15.9297</v>
      </c>
      <c r="I146" s="66" t="s">
        <v>161</v>
      </c>
      <c r="J146" s="68" t="s">
        <v>161</v>
      </c>
      <c r="K146" s="68" t="s">
        <v>161</v>
      </c>
      <c r="L146" s="66" t="s">
        <v>161</v>
      </c>
      <c r="M146" s="68" t="s">
        <v>161</v>
      </c>
      <c r="N146" s="68" t="s">
        <v>161</v>
      </c>
      <c r="O146" s="68" t="s">
        <v>161</v>
      </c>
      <c r="P146" s="68">
        <v>17.71095</v>
      </c>
      <c r="Q146" s="68" t="s">
        <v>161</v>
      </c>
      <c r="R146" s="68" t="s">
        <v>161</v>
      </c>
      <c r="S146" s="66" t="s">
        <v>161</v>
      </c>
      <c r="T146" s="68" t="s">
        <v>161</v>
      </c>
      <c r="U146" s="68" t="s">
        <v>161</v>
      </c>
    </row>
    <row r="147" spans="1:21" ht="12.75" customHeight="1" x14ac:dyDescent="0.25">
      <c r="A147" s="61"/>
      <c r="B147" s="72" t="s">
        <v>189</v>
      </c>
      <c r="C147" s="68">
        <v>5.0669700000000004</v>
      </c>
      <c r="D147" s="68" t="s">
        <v>161</v>
      </c>
      <c r="E147" s="68" t="s">
        <v>161</v>
      </c>
      <c r="F147" s="68" t="s">
        <v>161</v>
      </c>
      <c r="G147" s="68" t="s">
        <v>161</v>
      </c>
      <c r="H147" s="68" t="s">
        <v>161</v>
      </c>
      <c r="I147" s="68" t="s">
        <v>161</v>
      </c>
      <c r="J147" s="68" t="s">
        <v>161</v>
      </c>
      <c r="K147" s="68" t="s">
        <v>161</v>
      </c>
      <c r="L147" s="68" t="s">
        <v>161</v>
      </c>
      <c r="M147" s="68">
        <v>5.3136700000000001</v>
      </c>
      <c r="N147" s="68" t="s">
        <v>161</v>
      </c>
      <c r="O147" s="68" t="s">
        <v>161</v>
      </c>
      <c r="P147" s="68" t="s">
        <v>161</v>
      </c>
      <c r="Q147" s="68" t="s">
        <v>161</v>
      </c>
      <c r="R147" s="68" t="s">
        <v>161</v>
      </c>
      <c r="S147" s="66" t="s">
        <v>161</v>
      </c>
      <c r="T147" s="68" t="s">
        <v>161</v>
      </c>
      <c r="U147" s="68" t="s">
        <v>161</v>
      </c>
    </row>
    <row r="148" spans="1:21" ht="12.75" customHeight="1" x14ac:dyDescent="0.25">
      <c r="A148" s="61"/>
      <c r="B148" s="74" t="s">
        <v>67</v>
      </c>
      <c r="C148" s="67" t="s">
        <v>161</v>
      </c>
      <c r="D148" s="67">
        <v>44.393999999999998</v>
      </c>
      <c r="E148" s="67" t="s">
        <v>161</v>
      </c>
      <c r="F148" s="67" t="s">
        <v>161</v>
      </c>
      <c r="G148" s="67" t="s">
        <v>161</v>
      </c>
      <c r="H148" s="67" t="s">
        <v>161</v>
      </c>
      <c r="I148" s="67" t="s">
        <v>161</v>
      </c>
      <c r="J148" s="67">
        <v>59.699689999999997</v>
      </c>
      <c r="K148" s="67" t="s">
        <v>161</v>
      </c>
      <c r="L148" s="67" t="s">
        <v>161</v>
      </c>
      <c r="M148" s="67" t="s">
        <v>161</v>
      </c>
      <c r="N148" s="67" t="s">
        <v>161</v>
      </c>
      <c r="O148" s="67" t="s">
        <v>161</v>
      </c>
      <c r="P148" s="67" t="s">
        <v>161</v>
      </c>
      <c r="Q148" s="67" t="s">
        <v>161</v>
      </c>
      <c r="R148" s="67" t="s">
        <v>161</v>
      </c>
      <c r="S148" s="67" t="s">
        <v>161</v>
      </c>
      <c r="T148" s="67" t="s">
        <v>161</v>
      </c>
      <c r="U148" s="67" t="s">
        <v>161</v>
      </c>
    </row>
    <row r="149" spans="1:21" ht="12.75" customHeight="1" x14ac:dyDescent="0.25">
      <c r="A149" s="61"/>
      <c r="B149" s="74" t="s">
        <v>118</v>
      </c>
      <c r="C149" s="67">
        <v>6.78315</v>
      </c>
      <c r="D149" s="67">
        <v>8.2238900000000008</v>
      </c>
      <c r="E149" s="67" t="s">
        <v>161</v>
      </c>
      <c r="F149" s="67" t="s">
        <v>161</v>
      </c>
      <c r="G149" s="67" t="s">
        <v>161</v>
      </c>
      <c r="H149" s="67" t="s">
        <v>161</v>
      </c>
      <c r="I149" s="67" t="s">
        <v>161</v>
      </c>
      <c r="J149" s="67" t="s">
        <v>161</v>
      </c>
      <c r="K149" s="67" t="s">
        <v>161</v>
      </c>
      <c r="L149" s="67" t="s">
        <v>161</v>
      </c>
      <c r="M149" s="67" t="s">
        <v>161</v>
      </c>
      <c r="N149" s="67" t="s">
        <v>161</v>
      </c>
      <c r="O149" s="67" t="s">
        <v>161</v>
      </c>
      <c r="P149" s="67" t="s">
        <v>161</v>
      </c>
      <c r="Q149" s="67" t="s">
        <v>161</v>
      </c>
      <c r="R149" s="67" t="s">
        <v>161</v>
      </c>
      <c r="S149" s="67" t="s">
        <v>161</v>
      </c>
      <c r="T149" s="67" t="s">
        <v>161</v>
      </c>
      <c r="U149" s="67" t="s">
        <v>161</v>
      </c>
    </row>
    <row r="150" spans="1:21" ht="12.75" customHeight="1" x14ac:dyDescent="0.25">
      <c r="A150" s="61"/>
      <c r="B150" s="74" t="s">
        <v>190</v>
      </c>
      <c r="C150" s="70" t="s">
        <v>161</v>
      </c>
      <c r="D150" s="70" t="s">
        <v>161</v>
      </c>
      <c r="E150" s="70" t="s">
        <v>161</v>
      </c>
      <c r="F150" s="70" t="s">
        <v>161</v>
      </c>
      <c r="G150" s="67" t="s">
        <v>161</v>
      </c>
      <c r="H150" s="67" t="s">
        <v>161</v>
      </c>
      <c r="I150" s="67" t="s">
        <v>161</v>
      </c>
      <c r="J150" s="67">
        <v>33.995690000000003</v>
      </c>
      <c r="K150" s="67">
        <v>34.125140000000002</v>
      </c>
      <c r="L150" s="67">
        <v>34.774810000000002</v>
      </c>
      <c r="M150" s="67">
        <v>36.134450000000001</v>
      </c>
      <c r="N150" s="67">
        <v>37.54213</v>
      </c>
      <c r="O150" s="70">
        <v>38.374899999999997</v>
      </c>
      <c r="P150" s="70" t="s">
        <v>161</v>
      </c>
      <c r="Q150" s="70" t="s">
        <v>161</v>
      </c>
      <c r="R150" s="70" t="s">
        <v>161</v>
      </c>
      <c r="S150" s="70" t="s">
        <v>161</v>
      </c>
      <c r="T150" s="70" t="s">
        <v>161</v>
      </c>
      <c r="U150" s="70" t="s">
        <v>161</v>
      </c>
    </row>
    <row r="151" spans="1:21" ht="12.75" customHeight="1" x14ac:dyDescent="0.25">
      <c r="A151" s="61"/>
      <c r="B151" s="74" t="s">
        <v>119</v>
      </c>
      <c r="C151" s="70" t="s">
        <v>161</v>
      </c>
      <c r="D151" s="70">
        <v>5.6020899999999996</v>
      </c>
      <c r="E151" s="70" t="s">
        <v>161</v>
      </c>
      <c r="F151" s="67" t="s">
        <v>161</v>
      </c>
      <c r="G151" s="70" t="s">
        <v>161</v>
      </c>
      <c r="H151" s="70" t="s">
        <v>161</v>
      </c>
      <c r="I151" s="70" t="s">
        <v>161</v>
      </c>
      <c r="J151" s="70">
        <v>9.0858000000000008</v>
      </c>
      <c r="K151" s="70" t="s">
        <v>161</v>
      </c>
      <c r="L151" s="70" t="s">
        <v>161</v>
      </c>
      <c r="M151" s="70" t="s">
        <v>161</v>
      </c>
      <c r="N151" s="70" t="s">
        <v>161</v>
      </c>
      <c r="O151" s="70" t="s">
        <v>161</v>
      </c>
      <c r="P151" s="70" t="s">
        <v>161</v>
      </c>
      <c r="Q151" s="70" t="s">
        <v>161</v>
      </c>
      <c r="R151" s="70" t="s">
        <v>161</v>
      </c>
      <c r="S151" s="70" t="s">
        <v>161</v>
      </c>
      <c r="T151" s="70" t="s">
        <v>161</v>
      </c>
      <c r="U151" s="70" t="s">
        <v>161</v>
      </c>
    </row>
    <row r="152" spans="1:21" ht="12.75" customHeight="1" x14ac:dyDescent="0.25">
      <c r="A152" s="61"/>
      <c r="B152" s="74" t="s">
        <v>149</v>
      </c>
      <c r="C152" s="70" t="s">
        <v>161</v>
      </c>
      <c r="D152" s="70">
        <v>3.5900000000000001E-2</v>
      </c>
      <c r="E152" s="70" t="s">
        <v>161</v>
      </c>
      <c r="F152" s="67" t="s">
        <v>161</v>
      </c>
      <c r="G152" s="70" t="s">
        <v>161</v>
      </c>
      <c r="H152" s="70" t="s">
        <v>161</v>
      </c>
      <c r="I152" s="67" t="s">
        <v>161</v>
      </c>
      <c r="J152" s="70" t="s">
        <v>161</v>
      </c>
      <c r="K152" s="70" t="s">
        <v>161</v>
      </c>
      <c r="L152" s="70" t="s">
        <v>161</v>
      </c>
      <c r="M152" s="70" t="s">
        <v>161</v>
      </c>
      <c r="N152" s="70" t="s">
        <v>161</v>
      </c>
      <c r="O152" s="70" t="s">
        <v>161</v>
      </c>
      <c r="P152" s="70" t="s">
        <v>161</v>
      </c>
      <c r="Q152" s="70" t="s">
        <v>161</v>
      </c>
      <c r="R152" s="70" t="s">
        <v>161</v>
      </c>
      <c r="S152" s="67" t="s">
        <v>161</v>
      </c>
      <c r="T152" s="70" t="s">
        <v>161</v>
      </c>
      <c r="U152" s="70" t="s">
        <v>161</v>
      </c>
    </row>
    <row r="153" spans="1:21" ht="12.75" customHeight="1" x14ac:dyDescent="0.25">
      <c r="A153" s="61"/>
      <c r="B153" s="72" t="s">
        <v>150</v>
      </c>
      <c r="C153" s="68" t="s">
        <v>161</v>
      </c>
      <c r="D153" s="68">
        <v>31.188870000000001</v>
      </c>
      <c r="E153" s="68" t="s">
        <v>161</v>
      </c>
      <c r="F153" s="66" t="s">
        <v>161</v>
      </c>
      <c r="G153" s="68" t="s">
        <v>161</v>
      </c>
      <c r="H153" s="68" t="s">
        <v>161</v>
      </c>
      <c r="I153" s="68" t="s">
        <v>161</v>
      </c>
      <c r="J153" s="68" t="s">
        <v>161</v>
      </c>
      <c r="K153" s="68" t="s">
        <v>161</v>
      </c>
      <c r="L153" s="68" t="s">
        <v>161</v>
      </c>
      <c r="M153" s="68" t="s">
        <v>161</v>
      </c>
      <c r="N153" s="68" t="s">
        <v>161</v>
      </c>
      <c r="O153" s="68" t="s">
        <v>161</v>
      </c>
      <c r="P153" s="68" t="s">
        <v>161</v>
      </c>
      <c r="Q153" s="68" t="s">
        <v>161</v>
      </c>
      <c r="R153" s="68" t="s">
        <v>161</v>
      </c>
      <c r="S153" s="68" t="s">
        <v>161</v>
      </c>
      <c r="T153" s="68" t="s">
        <v>161</v>
      </c>
      <c r="U153" s="68" t="s">
        <v>161</v>
      </c>
    </row>
    <row r="154" spans="1:21" ht="12.75" customHeight="1" x14ac:dyDescent="0.25">
      <c r="A154" s="61"/>
      <c r="B154" s="72" t="s">
        <v>23</v>
      </c>
      <c r="C154" s="68">
        <v>211.84959000000001</v>
      </c>
      <c r="D154" s="68">
        <v>219.93368000000001</v>
      </c>
      <c r="E154" s="68">
        <v>223.16131999999999</v>
      </c>
      <c r="F154" s="66">
        <v>231.32714999999999</v>
      </c>
      <c r="G154" s="68">
        <v>224.60561000000001</v>
      </c>
      <c r="H154" s="68">
        <v>225.49404999999999</v>
      </c>
      <c r="I154" s="68">
        <v>213.31645</v>
      </c>
      <c r="J154" s="68">
        <v>213.02312000000001</v>
      </c>
      <c r="K154" s="68">
        <v>214.49442999999999</v>
      </c>
      <c r="L154" s="68">
        <v>213.54437999999999</v>
      </c>
      <c r="M154" s="68">
        <v>214.30366000000001</v>
      </c>
      <c r="N154" s="68">
        <v>215.51409000000001</v>
      </c>
      <c r="O154" s="68">
        <v>209.44824</v>
      </c>
      <c r="P154" s="68">
        <v>205.55892</v>
      </c>
      <c r="Q154" s="68">
        <v>204.19949</v>
      </c>
      <c r="R154" s="68">
        <v>203.31352999999999</v>
      </c>
      <c r="S154" s="68">
        <v>197.78710000000001</v>
      </c>
      <c r="T154" s="68">
        <v>209.28643</v>
      </c>
      <c r="U154" s="68">
        <v>195.06351000000001</v>
      </c>
    </row>
    <row r="155" spans="1:21" ht="12.75" customHeight="1" x14ac:dyDescent="0.25">
      <c r="A155" s="61"/>
      <c r="B155" s="72" t="s">
        <v>24</v>
      </c>
      <c r="C155" s="69">
        <v>60.641440000000003</v>
      </c>
      <c r="D155" s="69">
        <v>63.734650000000002</v>
      </c>
      <c r="E155" s="69">
        <v>64.464839999999995</v>
      </c>
      <c r="F155" s="69">
        <v>66.618859999999998</v>
      </c>
      <c r="G155" s="69">
        <v>69.138050000000007</v>
      </c>
      <c r="H155" s="69">
        <v>67.013769999999994</v>
      </c>
      <c r="I155" s="69">
        <v>68.979309999999998</v>
      </c>
      <c r="J155" s="69">
        <v>70.898889999999994</v>
      </c>
      <c r="K155" s="69">
        <v>73.619060000000005</v>
      </c>
      <c r="L155" s="69">
        <v>74.33099</v>
      </c>
      <c r="M155" s="69">
        <v>76.807649999999995</v>
      </c>
      <c r="N155" s="69">
        <v>76.206609999999998</v>
      </c>
      <c r="O155" s="69">
        <v>78.286619999999999</v>
      </c>
      <c r="P155" s="69">
        <v>78.1858</v>
      </c>
      <c r="Q155" s="69">
        <v>76.221509999999995</v>
      </c>
      <c r="R155" s="69">
        <v>75.7637</v>
      </c>
      <c r="S155" s="69">
        <v>73.101159999999993</v>
      </c>
      <c r="T155" s="69">
        <v>73.491330000000005</v>
      </c>
      <c r="U155" s="69">
        <v>74.393450000000001</v>
      </c>
    </row>
    <row r="156" spans="1:21" ht="12.75" customHeight="1" x14ac:dyDescent="0.25">
      <c r="A156" s="61"/>
      <c r="B156" s="72" t="s">
        <v>68</v>
      </c>
      <c r="C156" s="68" t="s">
        <v>161</v>
      </c>
      <c r="D156" s="68">
        <v>7.65184</v>
      </c>
      <c r="E156" s="68" t="s">
        <v>161</v>
      </c>
      <c r="F156" s="66" t="s">
        <v>161</v>
      </c>
      <c r="G156" s="68" t="s">
        <v>161</v>
      </c>
      <c r="H156" s="68" t="s">
        <v>161</v>
      </c>
      <c r="I156" s="66" t="s">
        <v>161</v>
      </c>
      <c r="J156" s="68">
        <v>11.980639999999999</v>
      </c>
      <c r="K156" s="68" t="s">
        <v>161</v>
      </c>
      <c r="L156" s="66" t="s">
        <v>161</v>
      </c>
      <c r="M156" s="68" t="s">
        <v>161</v>
      </c>
      <c r="N156" s="68" t="s">
        <v>161</v>
      </c>
      <c r="O156" s="68" t="s">
        <v>161</v>
      </c>
      <c r="P156" s="68" t="s">
        <v>161</v>
      </c>
      <c r="Q156" s="68" t="s">
        <v>161</v>
      </c>
      <c r="R156" s="68" t="s">
        <v>161</v>
      </c>
      <c r="S156" s="66" t="s">
        <v>161</v>
      </c>
      <c r="T156" s="68" t="s">
        <v>161</v>
      </c>
      <c r="U156" s="68" t="s">
        <v>161</v>
      </c>
    </row>
    <row r="157" spans="1:21" ht="12.75" customHeight="1" x14ac:dyDescent="0.25">
      <c r="A157" s="61"/>
      <c r="B157" s="72" t="s">
        <v>151</v>
      </c>
      <c r="C157" s="68">
        <v>4.8523800000000001</v>
      </c>
      <c r="D157" s="68" t="s">
        <v>161</v>
      </c>
      <c r="E157" s="68" t="s">
        <v>161</v>
      </c>
      <c r="F157" s="68" t="s">
        <v>161</v>
      </c>
      <c r="G157" s="68" t="s">
        <v>161</v>
      </c>
      <c r="H157" s="68" t="s">
        <v>161</v>
      </c>
      <c r="I157" s="68" t="s">
        <v>161</v>
      </c>
      <c r="J157" s="68">
        <v>13.627000000000001</v>
      </c>
      <c r="K157" s="68" t="s">
        <v>161</v>
      </c>
      <c r="L157" s="68" t="s">
        <v>161</v>
      </c>
      <c r="M157" s="68" t="s">
        <v>161</v>
      </c>
      <c r="N157" s="68" t="s">
        <v>161</v>
      </c>
      <c r="O157" s="68" t="s">
        <v>161</v>
      </c>
      <c r="P157" s="68" t="s">
        <v>161</v>
      </c>
      <c r="Q157" s="68" t="s">
        <v>161</v>
      </c>
      <c r="R157" s="68" t="s">
        <v>161</v>
      </c>
      <c r="S157" s="66" t="s">
        <v>161</v>
      </c>
      <c r="T157" s="68" t="s">
        <v>161</v>
      </c>
      <c r="U157" s="68" t="s">
        <v>161</v>
      </c>
    </row>
    <row r="158" spans="1:21" ht="12.75" customHeight="1" x14ac:dyDescent="0.25">
      <c r="A158" s="61"/>
      <c r="B158" s="71" t="s">
        <v>120</v>
      </c>
      <c r="C158" s="67" t="s">
        <v>161</v>
      </c>
      <c r="D158" s="67">
        <v>242.62639999999999</v>
      </c>
      <c r="E158" s="67" t="s">
        <v>161</v>
      </c>
      <c r="F158" s="67" t="s">
        <v>161</v>
      </c>
      <c r="G158" s="67" t="s">
        <v>161</v>
      </c>
      <c r="H158" s="67" t="s">
        <v>161</v>
      </c>
      <c r="I158" s="67" t="s">
        <v>161</v>
      </c>
      <c r="J158" s="67">
        <v>212.44399999999999</v>
      </c>
      <c r="K158" s="67" t="s">
        <v>161</v>
      </c>
      <c r="L158" s="67" t="s">
        <v>161</v>
      </c>
      <c r="M158" s="67" t="s">
        <v>161</v>
      </c>
      <c r="N158" s="67" t="s">
        <v>161</v>
      </c>
      <c r="O158" s="67" t="s">
        <v>161</v>
      </c>
      <c r="P158" s="67" t="s">
        <v>161</v>
      </c>
      <c r="Q158" s="67" t="s">
        <v>161</v>
      </c>
      <c r="R158" s="67" t="s">
        <v>161</v>
      </c>
      <c r="S158" s="67" t="s">
        <v>161</v>
      </c>
      <c r="T158" s="67" t="s">
        <v>161</v>
      </c>
      <c r="U158" s="67" t="s">
        <v>161</v>
      </c>
    </row>
    <row r="159" spans="1:21" ht="12.75" customHeight="1" x14ac:dyDescent="0.25">
      <c r="A159" s="61"/>
      <c r="B159" s="71" t="s">
        <v>69</v>
      </c>
      <c r="C159" s="67" t="s">
        <v>161</v>
      </c>
      <c r="D159" s="67">
        <v>4.4221500000000002</v>
      </c>
      <c r="E159" s="67" t="s">
        <v>161</v>
      </c>
      <c r="F159" s="67" t="s">
        <v>161</v>
      </c>
      <c r="G159" s="67" t="s">
        <v>161</v>
      </c>
      <c r="H159" s="67" t="s">
        <v>161</v>
      </c>
      <c r="I159" s="67" t="s">
        <v>161</v>
      </c>
      <c r="J159" s="67" t="s">
        <v>161</v>
      </c>
      <c r="K159" s="67" t="s">
        <v>161</v>
      </c>
      <c r="L159" s="67" t="s">
        <v>161</v>
      </c>
      <c r="M159" s="67" t="s">
        <v>161</v>
      </c>
      <c r="N159" s="67" t="s">
        <v>161</v>
      </c>
      <c r="O159" s="67" t="s">
        <v>161</v>
      </c>
      <c r="P159" s="67" t="s">
        <v>161</v>
      </c>
      <c r="Q159" s="67" t="s">
        <v>161</v>
      </c>
      <c r="R159" s="67" t="s">
        <v>161</v>
      </c>
      <c r="S159" s="67" t="s">
        <v>161</v>
      </c>
      <c r="T159" s="67" t="s">
        <v>161</v>
      </c>
      <c r="U159" s="67" t="s">
        <v>161</v>
      </c>
    </row>
    <row r="160" spans="1:21" ht="12.75" customHeight="1" x14ac:dyDescent="0.25">
      <c r="A160" s="61"/>
      <c r="B160" s="71" t="s">
        <v>25</v>
      </c>
      <c r="C160" s="70">
        <v>50.469769999999997</v>
      </c>
      <c r="D160" s="70">
        <v>50.503019999999999</v>
      </c>
      <c r="E160" s="70">
        <v>50.305459999999997</v>
      </c>
      <c r="F160" s="70">
        <v>53.44258</v>
      </c>
      <c r="G160" s="67">
        <v>53.397019999999998</v>
      </c>
      <c r="H160" s="67">
        <v>53.564399999999999</v>
      </c>
      <c r="I160" s="67">
        <v>54.591610000000003</v>
      </c>
      <c r="J160" s="67">
        <v>54.124760000000002</v>
      </c>
      <c r="K160" s="67">
        <v>55.330919999999999</v>
      </c>
      <c r="L160" s="67">
        <v>54.216819999999998</v>
      </c>
      <c r="M160" s="67">
        <v>54.95917</v>
      </c>
      <c r="N160" s="67">
        <v>55.50949</v>
      </c>
      <c r="O160" s="70">
        <v>54.53828</v>
      </c>
      <c r="P160" s="70">
        <v>54.358229999999999</v>
      </c>
      <c r="Q160" s="70">
        <v>56.07817</v>
      </c>
      <c r="R160" s="70">
        <v>54.494909999999997</v>
      </c>
      <c r="S160" s="70">
        <v>51.87856</v>
      </c>
      <c r="T160" s="70">
        <v>54.37312</v>
      </c>
      <c r="U160" s="70">
        <v>53.320659999999997</v>
      </c>
    </row>
    <row r="161" spans="1:21" ht="12.75" customHeight="1" x14ac:dyDescent="0.25">
      <c r="A161" s="61"/>
      <c r="B161" s="71" t="s">
        <v>191</v>
      </c>
      <c r="C161" s="70" t="s">
        <v>161</v>
      </c>
      <c r="D161" s="70">
        <v>20.87867</v>
      </c>
      <c r="E161" s="70" t="s">
        <v>161</v>
      </c>
      <c r="F161" s="67" t="s">
        <v>161</v>
      </c>
      <c r="G161" s="70" t="s">
        <v>161</v>
      </c>
      <c r="H161" s="70" t="s">
        <v>161</v>
      </c>
      <c r="I161" s="70" t="s">
        <v>161</v>
      </c>
      <c r="J161" s="70" t="s">
        <v>161</v>
      </c>
      <c r="K161" s="70" t="s">
        <v>161</v>
      </c>
      <c r="L161" s="70" t="s">
        <v>161</v>
      </c>
      <c r="M161" s="70" t="s">
        <v>161</v>
      </c>
      <c r="N161" s="70" t="s">
        <v>161</v>
      </c>
      <c r="O161" s="70" t="s">
        <v>161</v>
      </c>
      <c r="P161" s="70" t="s">
        <v>161</v>
      </c>
      <c r="Q161" s="70" t="s">
        <v>161</v>
      </c>
      <c r="R161" s="70" t="s">
        <v>161</v>
      </c>
      <c r="S161" s="70" t="s">
        <v>161</v>
      </c>
      <c r="T161" s="70" t="s">
        <v>161</v>
      </c>
      <c r="U161" s="70" t="s">
        <v>161</v>
      </c>
    </row>
    <row r="162" spans="1:21" customFormat="1" x14ac:dyDescent="0.25">
      <c r="B162" s="71" t="s">
        <v>70</v>
      </c>
      <c r="C162" s="70" t="s">
        <v>161</v>
      </c>
      <c r="D162" s="70">
        <v>160.58920000000001</v>
      </c>
      <c r="E162" s="70" t="s">
        <v>161</v>
      </c>
      <c r="F162" s="67" t="s">
        <v>161</v>
      </c>
      <c r="G162" s="70" t="s">
        <v>161</v>
      </c>
      <c r="H162" s="70" t="s">
        <v>161</v>
      </c>
      <c r="I162" s="67" t="s">
        <v>161</v>
      </c>
      <c r="J162" s="70" t="s">
        <v>161</v>
      </c>
      <c r="K162" s="70" t="s">
        <v>161</v>
      </c>
      <c r="L162" s="70" t="s">
        <v>161</v>
      </c>
      <c r="M162" s="70" t="s">
        <v>161</v>
      </c>
      <c r="N162" s="70" t="s">
        <v>161</v>
      </c>
      <c r="O162" s="70" t="s">
        <v>161</v>
      </c>
      <c r="P162" s="70" t="s">
        <v>161</v>
      </c>
      <c r="Q162" s="70" t="s">
        <v>161</v>
      </c>
      <c r="R162" s="70" t="s">
        <v>161</v>
      </c>
      <c r="S162" s="67" t="s">
        <v>161</v>
      </c>
      <c r="T162" s="70" t="s">
        <v>161</v>
      </c>
      <c r="U162" s="70" t="s">
        <v>161</v>
      </c>
    </row>
    <row r="163" spans="1:21" ht="12.75" customHeight="1" x14ac:dyDescent="0.25">
      <c r="A163" s="61"/>
      <c r="B163" s="72" t="s">
        <v>152</v>
      </c>
      <c r="C163" s="68" t="s">
        <v>161</v>
      </c>
      <c r="D163" s="68">
        <v>0.10485999999999999</v>
      </c>
      <c r="E163" s="68">
        <v>1.9820000000000001E-2</v>
      </c>
      <c r="F163" s="66">
        <v>3.2370000000000003E-2</v>
      </c>
      <c r="G163" s="68">
        <v>8.5169999999999996E-2</v>
      </c>
      <c r="H163" s="68">
        <v>0.17118</v>
      </c>
      <c r="I163" s="68">
        <v>4.7039999999999998E-2</v>
      </c>
      <c r="J163" s="68">
        <v>9.2469999999999997E-2</v>
      </c>
      <c r="K163" s="68" t="s">
        <v>161</v>
      </c>
      <c r="L163" s="68" t="s">
        <v>161</v>
      </c>
      <c r="M163" s="68" t="s">
        <v>161</v>
      </c>
      <c r="N163" s="68" t="s">
        <v>161</v>
      </c>
      <c r="O163" s="68" t="s">
        <v>161</v>
      </c>
      <c r="P163" s="68" t="s">
        <v>161</v>
      </c>
      <c r="Q163" s="68" t="s">
        <v>161</v>
      </c>
      <c r="R163" s="68" t="s">
        <v>161</v>
      </c>
      <c r="S163" s="68" t="s">
        <v>161</v>
      </c>
      <c r="T163" s="68" t="s">
        <v>161</v>
      </c>
      <c r="U163" s="68" t="s">
        <v>161</v>
      </c>
    </row>
    <row r="164" spans="1:21" ht="12.75" customHeight="1" x14ac:dyDescent="0.25">
      <c r="A164" s="61"/>
      <c r="B164" s="72" t="s">
        <v>71</v>
      </c>
      <c r="C164" s="68" t="s">
        <v>161</v>
      </c>
      <c r="D164" s="68">
        <v>10.692080000000001</v>
      </c>
      <c r="E164" s="68" t="s">
        <v>161</v>
      </c>
      <c r="F164" s="66" t="s">
        <v>161</v>
      </c>
      <c r="G164" s="68" t="s">
        <v>161</v>
      </c>
      <c r="H164" s="68" t="s">
        <v>161</v>
      </c>
      <c r="I164" s="68" t="s">
        <v>161</v>
      </c>
      <c r="J164" s="68">
        <v>9.7077399999999994</v>
      </c>
      <c r="K164" s="68" t="s">
        <v>161</v>
      </c>
      <c r="L164" s="68" t="s">
        <v>161</v>
      </c>
      <c r="M164" s="68" t="s">
        <v>161</v>
      </c>
      <c r="N164" s="68" t="s">
        <v>161</v>
      </c>
      <c r="O164" s="68" t="s">
        <v>161</v>
      </c>
      <c r="P164" s="68" t="s">
        <v>161</v>
      </c>
      <c r="Q164" s="68" t="s">
        <v>161</v>
      </c>
      <c r="R164" s="68" t="s">
        <v>161</v>
      </c>
      <c r="S164" s="68" t="s">
        <v>161</v>
      </c>
      <c r="T164" s="68" t="s">
        <v>161</v>
      </c>
      <c r="U164" s="68" t="s">
        <v>161</v>
      </c>
    </row>
    <row r="165" spans="1:21" ht="12.75" customHeight="1" x14ac:dyDescent="0.25">
      <c r="A165" s="61"/>
      <c r="B165" s="72" t="s">
        <v>153</v>
      </c>
      <c r="C165" s="69" t="s">
        <v>161</v>
      </c>
      <c r="D165" s="69">
        <v>5.0122400000000003</v>
      </c>
      <c r="E165" s="69" t="s">
        <v>161</v>
      </c>
      <c r="F165" s="69" t="s">
        <v>161</v>
      </c>
      <c r="G165" s="69" t="s">
        <v>161</v>
      </c>
      <c r="H165" s="69" t="s">
        <v>161</v>
      </c>
      <c r="I165" s="69" t="s">
        <v>161</v>
      </c>
      <c r="J165" s="69" t="s">
        <v>161</v>
      </c>
      <c r="K165" s="69" t="s">
        <v>161</v>
      </c>
      <c r="L165" s="69" t="s">
        <v>161</v>
      </c>
      <c r="M165" s="69" t="s">
        <v>161</v>
      </c>
      <c r="N165" s="69" t="s">
        <v>161</v>
      </c>
      <c r="O165" s="69" t="s">
        <v>161</v>
      </c>
      <c r="P165" s="69" t="s">
        <v>161</v>
      </c>
      <c r="Q165" s="69" t="s">
        <v>161</v>
      </c>
      <c r="R165" s="69" t="s">
        <v>161</v>
      </c>
      <c r="S165" s="69" t="s">
        <v>161</v>
      </c>
      <c r="T165" s="69" t="s">
        <v>161</v>
      </c>
      <c r="U165" s="69" t="s">
        <v>161</v>
      </c>
    </row>
    <row r="166" spans="1:21" ht="12.75" customHeight="1" x14ac:dyDescent="0.25">
      <c r="A166" s="61"/>
      <c r="B166" s="72" t="s">
        <v>72</v>
      </c>
      <c r="C166" s="68">
        <v>56.196949999999994</v>
      </c>
      <c r="D166" s="68">
        <v>140.45613</v>
      </c>
      <c r="E166" s="68" t="s">
        <v>161</v>
      </c>
      <c r="F166" s="66" t="s">
        <v>161</v>
      </c>
      <c r="G166" s="68" t="s">
        <v>161</v>
      </c>
      <c r="H166" s="68" t="s">
        <v>161</v>
      </c>
      <c r="I166" s="66" t="s">
        <v>161</v>
      </c>
      <c r="J166" s="68">
        <v>23.429880000000001</v>
      </c>
      <c r="K166" s="68" t="s">
        <v>161</v>
      </c>
      <c r="L166" s="66" t="s">
        <v>161</v>
      </c>
      <c r="M166" s="68" t="s">
        <v>161</v>
      </c>
      <c r="N166" s="68" t="s">
        <v>161</v>
      </c>
      <c r="O166" s="68" t="s">
        <v>161</v>
      </c>
      <c r="P166" s="68" t="s">
        <v>161</v>
      </c>
      <c r="Q166" s="68" t="s">
        <v>161</v>
      </c>
      <c r="R166" s="68" t="s">
        <v>161</v>
      </c>
      <c r="S166" s="66" t="s">
        <v>161</v>
      </c>
      <c r="T166" s="68" t="s">
        <v>161</v>
      </c>
      <c r="U166" s="68" t="s">
        <v>161</v>
      </c>
    </row>
    <row r="167" spans="1:21" ht="12.75" customHeight="1" x14ac:dyDescent="0.25">
      <c r="A167" s="61"/>
      <c r="B167" s="72" t="s">
        <v>73</v>
      </c>
      <c r="C167" s="68" t="s">
        <v>161</v>
      </c>
      <c r="D167" s="68">
        <v>57.58287</v>
      </c>
      <c r="E167" s="68" t="s">
        <v>161</v>
      </c>
      <c r="F167" s="68" t="s">
        <v>161</v>
      </c>
      <c r="G167" s="68" t="s">
        <v>161</v>
      </c>
      <c r="H167" s="68" t="s">
        <v>161</v>
      </c>
      <c r="I167" s="68" t="s">
        <v>161</v>
      </c>
      <c r="J167" s="68">
        <v>63.197000000000003</v>
      </c>
      <c r="K167" s="68" t="s">
        <v>161</v>
      </c>
      <c r="L167" s="68" t="s">
        <v>161</v>
      </c>
      <c r="M167" s="68" t="s">
        <v>161</v>
      </c>
      <c r="N167" s="68" t="s">
        <v>161</v>
      </c>
      <c r="O167" s="68" t="s">
        <v>161</v>
      </c>
      <c r="P167" s="68" t="s">
        <v>161</v>
      </c>
      <c r="Q167" s="68" t="s">
        <v>161</v>
      </c>
      <c r="R167" s="68" t="s">
        <v>161</v>
      </c>
      <c r="S167" s="66" t="s">
        <v>161</v>
      </c>
      <c r="T167" s="68">
        <v>80.59102</v>
      </c>
      <c r="U167" s="68" t="s">
        <v>161</v>
      </c>
    </row>
    <row r="168" spans="1:21" ht="12.75" customHeight="1" x14ac:dyDescent="0.25">
      <c r="A168" s="61"/>
      <c r="B168" s="74" t="s">
        <v>74</v>
      </c>
      <c r="C168" s="67" t="s">
        <v>161</v>
      </c>
      <c r="D168" s="67">
        <v>100.86660999999999</v>
      </c>
      <c r="E168" s="67" t="s">
        <v>161</v>
      </c>
      <c r="F168" s="67" t="s">
        <v>161</v>
      </c>
      <c r="G168" s="67" t="s">
        <v>161</v>
      </c>
      <c r="H168" s="67" t="s">
        <v>161</v>
      </c>
      <c r="I168" s="67" t="s">
        <v>161</v>
      </c>
      <c r="J168" s="67">
        <v>126.87871</v>
      </c>
      <c r="K168" s="67" t="s">
        <v>161</v>
      </c>
      <c r="L168" s="67" t="s">
        <v>161</v>
      </c>
      <c r="M168" s="67" t="s">
        <v>161</v>
      </c>
      <c r="N168" s="67" t="s">
        <v>161</v>
      </c>
      <c r="O168" s="67" t="s">
        <v>161</v>
      </c>
      <c r="P168" s="67" t="s">
        <v>161</v>
      </c>
      <c r="Q168" s="67" t="s">
        <v>161</v>
      </c>
      <c r="R168" s="67" t="s">
        <v>161</v>
      </c>
      <c r="S168" s="67" t="s">
        <v>161</v>
      </c>
      <c r="T168" s="67" t="s">
        <v>161</v>
      </c>
      <c r="U168" s="67" t="s">
        <v>161</v>
      </c>
    </row>
    <row r="169" spans="1:21" ht="12.75" customHeight="1" x14ac:dyDescent="0.25">
      <c r="A169" s="61"/>
      <c r="B169" s="74" t="s">
        <v>75</v>
      </c>
      <c r="C169" s="67">
        <v>466.37196</v>
      </c>
      <c r="D169" s="67">
        <v>438.41417000000001</v>
      </c>
      <c r="E169" s="67">
        <v>441.10271999999998</v>
      </c>
      <c r="F169" s="67">
        <v>454.10640999999998</v>
      </c>
      <c r="G169" s="67">
        <v>445.80822999999998</v>
      </c>
      <c r="H169" s="67">
        <v>416.87725</v>
      </c>
      <c r="I169" s="67">
        <v>406.49650000000003</v>
      </c>
      <c r="J169" s="67">
        <v>396.10365000000002</v>
      </c>
      <c r="K169" s="67">
        <v>392.88621999999998</v>
      </c>
      <c r="L169" s="67">
        <v>380.3535</v>
      </c>
      <c r="M169" s="67">
        <v>393.40705000000003</v>
      </c>
      <c r="N169" s="67">
        <v>398.04397999999998</v>
      </c>
      <c r="O169" s="67">
        <v>398.82704000000001</v>
      </c>
      <c r="P169" s="67">
        <v>414.14839999999998</v>
      </c>
      <c r="Q169" s="67">
        <v>415.44943999999998</v>
      </c>
      <c r="R169" s="67">
        <v>406.08105999999998</v>
      </c>
      <c r="S169" s="67">
        <v>387.70040999999998</v>
      </c>
      <c r="T169" s="67">
        <v>407.47465</v>
      </c>
      <c r="U169" s="67">
        <v>405.74144000000001</v>
      </c>
    </row>
    <row r="170" spans="1:21" ht="12.75" customHeight="1" x14ac:dyDescent="0.25">
      <c r="A170" s="61"/>
      <c r="B170" s="74" t="s">
        <v>26</v>
      </c>
      <c r="C170" s="70">
        <v>60.862379999999995</v>
      </c>
      <c r="D170" s="70">
        <v>66.989949999999993</v>
      </c>
      <c r="E170" s="70">
        <v>71.505170000000007</v>
      </c>
      <c r="F170" s="70">
        <v>69.203720000000004</v>
      </c>
      <c r="G170" s="67">
        <v>72.272649999999999</v>
      </c>
      <c r="H170" s="67">
        <v>77.223140000000001</v>
      </c>
      <c r="I170" s="67">
        <v>85.334800000000001</v>
      </c>
      <c r="J170" s="67">
        <v>84.225040000000007</v>
      </c>
      <c r="K170" s="67">
        <v>83.989339999999999</v>
      </c>
      <c r="L170" s="67">
        <v>88.156260000000003</v>
      </c>
      <c r="M170" s="67">
        <v>82.443380000000005</v>
      </c>
      <c r="N170" s="67">
        <v>85.421400000000006</v>
      </c>
      <c r="O170" s="70">
        <v>87.80274</v>
      </c>
      <c r="P170" s="70">
        <v>82.769289999999998</v>
      </c>
      <c r="Q170" s="70">
        <v>80.394180000000006</v>
      </c>
      <c r="R170" s="70">
        <v>78.149199999999993</v>
      </c>
      <c r="S170" s="70">
        <v>74.95205</v>
      </c>
      <c r="T170" s="70">
        <v>70.734499999999997</v>
      </c>
      <c r="U170" s="70">
        <v>69.408559999999994</v>
      </c>
    </row>
    <row r="171" spans="1:21" ht="12.75" customHeight="1" x14ac:dyDescent="0.25">
      <c r="A171" s="61"/>
      <c r="B171" s="74" t="s">
        <v>192</v>
      </c>
      <c r="C171" s="70" t="s">
        <v>161</v>
      </c>
      <c r="D171" s="70" t="s">
        <v>161</v>
      </c>
      <c r="E171" s="70" t="s">
        <v>161</v>
      </c>
      <c r="F171" s="67" t="s">
        <v>161</v>
      </c>
      <c r="G171" s="70" t="s">
        <v>161</v>
      </c>
      <c r="H171" s="70" t="s">
        <v>161</v>
      </c>
      <c r="I171" s="70" t="s">
        <v>161</v>
      </c>
      <c r="J171" s="70" t="s">
        <v>161</v>
      </c>
      <c r="K171" s="70" t="s">
        <v>161</v>
      </c>
      <c r="L171" s="70" t="s">
        <v>161</v>
      </c>
      <c r="M171" s="70" t="s">
        <v>161</v>
      </c>
      <c r="N171" s="70" t="s">
        <v>161</v>
      </c>
      <c r="O171" s="70" t="s">
        <v>161</v>
      </c>
      <c r="P171" s="70" t="s">
        <v>161</v>
      </c>
      <c r="Q171" s="70">
        <v>61.592970000000001</v>
      </c>
      <c r="R171" s="70" t="s">
        <v>161</v>
      </c>
      <c r="S171" s="70" t="s">
        <v>161</v>
      </c>
      <c r="T171" s="70" t="s">
        <v>161</v>
      </c>
      <c r="U171" s="70" t="s">
        <v>161</v>
      </c>
    </row>
    <row r="172" spans="1:21" ht="12.75" customHeight="1" x14ac:dyDescent="0.25">
      <c r="A172" s="61"/>
      <c r="B172" s="74" t="s">
        <v>193</v>
      </c>
      <c r="C172" s="70">
        <v>294.57914</v>
      </c>
      <c r="D172" s="70">
        <v>404.72519</v>
      </c>
      <c r="E172" s="70">
        <v>436.53652</v>
      </c>
      <c r="F172" s="67">
        <v>470.75945000000002</v>
      </c>
      <c r="G172" s="70">
        <v>501.41478999999998</v>
      </c>
      <c r="H172" s="70">
        <v>431.62295</v>
      </c>
      <c r="I172" s="67">
        <v>470.30635000000001</v>
      </c>
      <c r="J172" s="70">
        <v>503.02177999999998</v>
      </c>
      <c r="K172" s="70">
        <v>515.65675999999996</v>
      </c>
      <c r="L172" s="70">
        <v>536.60374000000002</v>
      </c>
      <c r="M172" s="70">
        <v>547.04629999999997</v>
      </c>
      <c r="N172" s="70">
        <v>556.11076000000003</v>
      </c>
      <c r="O172" s="70">
        <v>559.87945999999999</v>
      </c>
      <c r="P172" s="70">
        <v>565.38927999999999</v>
      </c>
      <c r="Q172" s="70">
        <v>582.64354000000003</v>
      </c>
      <c r="R172" s="70">
        <v>595.61003000000005</v>
      </c>
      <c r="S172" s="67">
        <v>597.76574000000005</v>
      </c>
      <c r="T172" s="70">
        <v>657.15869999999995</v>
      </c>
      <c r="U172" s="70">
        <v>685.70213999999999</v>
      </c>
    </row>
    <row r="173" spans="1:21" ht="12.75" customHeight="1" x14ac:dyDescent="0.25">
      <c r="A173" s="61"/>
      <c r="B173" s="72" t="s">
        <v>27</v>
      </c>
      <c r="C173" s="68">
        <v>43.259830000000001</v>
      </c>
      <c r="D173" s="68">
        <v>20.903680000000001</v>
      </c>
      <c r="E173" s="68">
        <v>17.380929999999999</v>
      </c>
      <c r="F173" s="66">
        <v>17.298500000000001</v>
      </c>
      <c r="G173" s="68">
        <v>16.026330000000002</v>
      </c>
      <c r="H173" s="68">
        <v>14.0435</v>
      </c>
      <c r="I173" s="68">
        <v>11.95112</v>
      </c>
      <c r="J173" s="68">
        <v>10.910740000000001</v>
      </c>
      <c r="K173" s="68">
        <v>11.58902</v>
      </c>
      <c r="L173" s="68">
        <v>11.324389999999999</v>
      </c>
      <c r="M173" s="68">
        <v>11.842460000000001</v>
      </c>
      <c r="N173" s="68">
        <v>12.55114</v>
      </c>
      <c r="O173" s="68">
        <v>12.93989</v>
      </c>
      <c r="P173" s="68">
        <v>12.11805</v>
      </c>
      <c r="Q173" s="68">
        <v>11.389379999999999</v>
      </c>
      <c r="R173" s="68">
        <v>13.121589999999999</v>
      </c>
      <c r="S173" s="68">
        <v>13.124309999999999</v>
      </c>
      <c r="T173" s="68">
        <v>13.276109999999999</v>
      </c>
      <c r="U173" s="68" t="s">
        <v>161</v>
      </c>
    </row>
    <row r="174" spans="1:21" ht="14.25" customHeight="1" x14ac:dyDescent="0.25">
      <c r="A174" s="61"/>
      <c r="B174" s="72" t="s">
        <v>28</v>
      </c>
      <c r="C174" s="68">
        <v>247.68841</v>
      </c>
      <c r="D174" s="68">
        <v>169.07472000000001</v>
      </c>
      <c r="E174" s="68">
        <v>175.28948</v>
      </c>
      <c r="F174" s="66">
        <v>177.85326000000001</v>
      </c>
      <c r="G174" s="68">
        <v>164.46233000000001</v>
      </c>
      <c r="H174" s="68">
        <v>146.79767000000001</v>
      </c>
      <c r="I174" s="68">
        <v>129.7328</v>
      </c>
      <c r="J174" s="68">
        <v>134.09858</v>
      </c>
      <c r="K174" s="68">
        <v>139.04684</v>
      </c>
      <c r="L174" s="68">
        <v>139.72252</v>
      </c>
      <c r="M174" s="68">
        <v>144.24420000000001</v>
      </c>
      <c r="N174" s="68">
        <v>141.24556000000001</v>
      </c>
      <c r="O174" s="68">
        <v>141.33872</v>
      </c>
      <c r="P174" s="68">
        <v>144.80144999999999</v>
      </c>
      <c r="Q174" s="68">
        <v>142.82840999999999</v>
      </c>
      <c r="R174" s="68">
        <v>139.83665999999999</v>
      </c>
      <c r="S174" s="68">
        <v>119.94199</v>
      </c>
      <c r="T174" s="68">
        <v>115.82386</v>
      </c>
      <c r="U174" s="68">
        <v>121.5384</v>
      </c>
    </row>
    <row r="175" spans="1:21" ht="12.75" customHeight="1" x14ac:dyDescent="0.25">
      <c r="A175" s="61"/>
      <c r="B175" s="72" t="s">
        <v>76</v>
      </c>
      <c r="C175" s="69">
        <v>3367.7814800000001</v>
      </c>
      <c r="D175" s="69">
        <v>2293.6806200000001</v>
      </c>
      <c r="E175" s="69">
        <v>2209.6778899999999</v>
      </c>
      <c r="F175" s="69">
        <v>2146.8062</v>
      </c>
      <c r="G175" s="69">
        <v>2041.16687</v>
      </c>
      <c r="H175" s="69">
        <v>2005.00666</v>
      </c>
      <c r="I175" s="69">
        <v>2038.5648799999999</v>
      </c>
      <c r="J175" s="69">
        <v>2055.52783</v>
      </c>
      <c r="K175" s="69">
        <v>2080.4301700000001</v>
      </c>
      <c r="L175" s="69">
        <v>2082.6089400000001</v>
      </c>
      <c r="M175" s="69">
        <v>2121.0344300000002</v>
      </c>
      <c r="N175" s="69">
        <v>2154.9942700000001</v>
      </c>
      <c r="O175" s="69">
        <v>2137.5742399999999</v>
      </c>
      <c r="P175" s="69">
        <v>2203.8771000000002</v>
      </c>
      <c r="Q175" s="69">
        <v>2208.2821899999999</v>
      </c>
      <c r="R175" s="69">
        <v>2248.1797200000001</v>
      </c>
      <c r="S175" s="69">
        <v>2132.2682599999998</v>
      </c>
      <c r="T175" s="69">
        <v>2223.5010900000002</v>
      </c>
      <c r="U175" s="69">
        <v>2286.4425500000002</v>
      </c>
    </row>
    <row r="176" spans="1:21" ht="12.75" customHeight="1" x14ac:dyDescent="0.25">
      <c r="A176" s="61"/>
      <c r="B176" s="72" t="s">
        <v>121</v>
      </c>
      <c r="C176" s="68" t="s">
        <v>161</v>
      </c>
      <c r="D176" s="68" t="s">
        <v>161</v>
      </c>
      <c r="E176" s="68" t="s">
        <v>161</v>
      </c>
      <c r="F176" s="66" t="s">
        <v>161</v>
      </c>
      <c r="G176" s="68" t="s">
        <v>161</v>
      </c>
      <c r="H176" s="68" t="s">
        <v>161</v>
      </c>
      <c r="I176" s="66" t="s">
        <v>161</v>
      </c>
      <c r="J176" s="68" t="s">
        <v>161</v>
      </c>
      <c r="K176" s="68" t="s">
        <v>161</v>
      </c>
      <c r="L176" s="66">
        <v>2.3810699999999998</v>
      </c>
      <c r="M176" s="68" t="s">
        <v>161</v>
      </c>
      <c r="N176" s="68" t="s">
        <v>161</v>
      </c>
      <c r="O176" s="68">
        <v>6.1800800000000002</v>
      </c>
      <c r="P176" s="68" t="s">
        <v>161</v>
      </c>
      <c r="Q176" s="68" t="s">
        <v>161</v>
      </c>
      <c r="R176" s="68" t="s">
        <v>161</v>
      </c>
      <c r="S176" s="66" t="s">
        <v>161</v>
      </c>
      <c r="T176" s="68" t="s">
        <v>161</v>
      </c>
      <c r="U176" s="68" t="s">
        <v>161</v>
      </c>
    </row>
    <row r="177" spans="1:21" ht="12.75" customHeight="1" x14ac:dyDescent="0.25">
      <c r="A177" s="61"/>
      <c r="B177" s="72" t="s">
        <v>154</v>
      </c>
      <c r="C177" s="68" t="s">
        <v>161</v>
      </c>
      <c r="D177" s="68">
        <v>0.16441</v>
      </c>
      <c r="E177" s="68" t="s">
        <v>161</v>
      </c>
      <c r="F177" s="68" t="s">
        <v>161</v>
      </c>
      <c r="G177" s="68" t="s">
        <v>161</v>
      </c>
      <c r="H177" s="68" t="s">
        <v>161</v>
      </c>
      <c r="I177" s="68" t="s">
        <v>161</v>
      </c>
      <c r="J177" s="68" t="s">
        <v>161</v>
      </c>
      <c r="K177" s="68" t="s">
        <v>161</v>
      </c>
      <c r="L177" s="68" t="s">
        <v>161</v>
      </c>
      <c r="M177" s="68" t="s">
        <v>161</v>
      </c>
      <c r="N177" s="68" t="s">
        <v>161</v>
      </c>
      <c r="O177" s="68" t="s">
        <v>161</v>
      </c>
      <c r="P177" s="68" t="s">
        <v>161</v>
      </c>
      <c r="Q177" s="68" t="s">
        <v>161</v>
      </c>
      <c r="R177" s="68" t="s">
        <v>161</v>
      </c>
      <c r="S177" s="66" t="s">
        <v>161</v>
      </c>
      <c r="T177" s="68" t="s">
        <v>161</v>
      </c>
      <c r="U177" s="68" t="s">
        <v>161</v>
      </c>
    </row>
    <row r="178" spans="1:21" ht="12.75" customHeight="1" x14ac:dyDescent="0.25">
      <c r="A178" s="61"/>
      <c r="B178" s="71" t="s">
        <v>77</v>
      </c>
      <c r="C178" s="67" t="s">
        <v>161</v>
      </c>
      <c r="D178" s="67">
        <v>0.88607000000000002</v>
      </c>
      <c r="E178" s="67" t="s">
        <v>161</v>
      </c>
      <c r="F178" s="67" t="s">
        <v>161</v>
      </c>
      <c r="G178" s="67" t="s">
        <v>161</v>
      </c>
      <c r="H178" s="67" t="s">
        <v>161</v>
      </c>
      <c r="I178" s="67" t="s">
        <v>161</v>
      </c>
      <c r="J178" s="67">
        <v>0.55086000000000002</v>
      </c>
      <c r="K178" s="67" t="s">
        <v>161</v>
      </c>
      <c r="L178" s="67" t="s">
        <v>161</v>
      </c>
      <c r="M178" s="67" t="s">
        <v>161</v>
      </c>
      <c r="N178" s="67" t="s">
        <v>161</v>
      </c>
      <c r="O178" s="67" t="s">
        <v>161</v>
      </c>
      <c r="P178" s="67" t="s">
        <v>161</v>
      </c>
      <c r="Q178" s="67" t="s">
        <v>161</v>
      </c>
      <c r="R178" s="67" t="s">
        <v>161</v>
      </c>
      <c r="S178" s="67" t="s">
        <v>161</v>
      </c>
      <c r="T178" s="67" t="s">
        <v>161</v>
      </c>
      <c r="U178" s="67" t="s">
        <v>161</v>
      </c>
    </row>
    <row r="179" spans="1:21" ht="12.75" customHeight="1" x14ac:dyDescent="0.25">
      <c r="A179" s="61"/>
      <c r="B179" s="71" t="s">
        <v>194</v>
      </c>
      <c r="C179" s="67">
        <v>0.39218000000000003</v>
      </c>
      <c r="D179" s="67">
        <v>0.37957000000000002</v>
      </c>
      <c r="E179" s="67" t="s">
        <v>161</v>
      </c>
      <c r="F179" s="67" t="s">
        <v>161</v>
      </c>
      <c r="G179" s="67">
        <v>0.41039999999999999</v>
      </c>
      <c r="H179" s="67" t="s">
        <v>161</v>
      </c>
      <c r="I179" s="67" t="s">
        <v>161</v>
      </c>
      <c r="J179" s="67" t="s">
        <v>161</v>
      </c>
      <c r="K179" s="67" t="s">
        <v>161</v>
      </c>
      <c r="L179" s="67" t="s">
        <v>161</v>
      </c>
      <c r="M179" s="67" t="s">
        <v>161</v>
      </c>
      <c r="N179" s="67" t="s">
        <v>161</v>
      </c>
      <c r="O179" s="67" t="s">
        <v>161</v>
      </c>
      <c r="P179" s="67" t="s">
        <v>161</v>
      </c>
      <c r="Q179" s="67" t="s">
        <v>161</v>
      </c>
      <c r="R179" s="67" t="s">
        <v>161</v>
      </c>
      <c r="S179" s="67" t="s">
        <v>161</v>
      </c>
      <c r="T179" s="67" t="s">
        <v>161</v>
      </c>
      <c r="U179" s="67" t="s">
        <v>161</v>
      </c>
    </row>
    <row r="180" spans="1:21" ht="12.75" customHeight="1" x14ac:dyDescent="0.25">
      <c r="A180" s="61"/>
      <c r="B180" s="71" t="s">
        <v>122</v>
      </c>
      <c r="C180" s="70" t="s">
        <v>161</v>
      </c>
      <c r="D180" s="70">
        <v>0.56083000000000005</v>
      </c>
      <c r="E180" s="70" t="s">
        <v>161</v>
      </c>
      <c r="F180" s="70" t="s">
        <v>161</v>
      </c>
      <c r="G180" s="67" t="s">
        <v>161</v>
      </c>
      <c r="H180" s="67" t="s">
        <v>161</v>
      </c>
      <c r="I180" s="67" t="s">
        <v>161</v>
      </c>
      <c r="J180" s="67" t="s">
        <v>161</v>
      </c>
      <c r="K180" s="67" t="s">
        <v>161</v>
      </c>
      <c r="L180" s="67" t="s">
        <v>161</v>
      </c>
      <c r="M180" s="67" t="s">
        <v>161</v>
      </c>
      <c r="N180" s="67" t="s">
        <v>161</v>
      </c>
      <c r="O180" s="70" t="s">
        <v>161</v>
      </c>
      <c r="P180" s="70" t="s">
        <v>161</v>
      </c>
      <c r="Q180" s="70" t="s">
        <v>161</v>
      </c>
      <c r="R180" s="70" t="s">
        <v>161</v>
      </c>
      <c r="S180" s="70" t="s">
        <v>161</v>
      </c>
      <c r="T180" s="70" t="s">
        <v>161</v>
      </c>
      <c r="U180" s="70" t="s">
        <v>161</v>
      </c>
    </row>
    <row r="181" spans="1:21" ht="12.75" customHeight="1" x14ac:dyDescent="0.25">
      <c r="A181" s="61"/>
      <c r="B181" s="71" t="s">
        <v>167</v>
      </c>
      <c r="C181" s="70" t="s">
        <v>161</v>
      </c>
      <c r="D181" s="70" t="s">
        <v>161</v>
      </c>
      <c r="E181" s="70" t="s">
        <v>161</v>
      </c>
      <c r="F181" s="67" t="s">
        <v>161</v>
      </c>
      <c r="G181" s="70" t="s">
        <v>161</v>
      </c>
      <c r="H181" s="70" t="s">
        <v>161</v>
      </c>
      <c r="I181" s="70" t="s">
        <v>161</v>
      </c>
      <c r="J181" s="70" t="s">
        <v>161</v>
      </c>
      <c r="K181" s="70" t="s">
        <v>161</v>
      </c>
      <c r="L181" s="70" t="s">
        <v>161</v>
      </c>
      <c r="M181" s="70" t="s">
        <v>161</v>
      </c>
      <c r="N181" s="70" t="s">
        <v>161</v>
      </c>
      <c r="O181" s="70" t="s">
        <v>161</v>
      </c>
      <c r="P181" s="70" t="s">
        <v>161</v>
      </c>
      <c r="Q181" s="70">
        <v>0.23744999999999999</v>
      </c>
      <c r="R181" s="70" t="s">
        <v>161</v>
      </c>
      <c r="S181" s="70" t="s">
        <v>161</v>
      </c>
      <c r="T181" s="70" t="s">
        <v>161</v>
      </c>
      <c r="U181" s="70" t="s">
        <v>161</v>
      </c>
    </row>
    <row r="182" spans="1:21" ht="21.75" customHeight="1" x14ac:dyDescent="0.25">
      <c r="A182" s="61"/>
      <c r="B182" s="71" t="s">
        <v>123</v>
      </c>
      <c r="C182" s="70" t="s">
        <v>161</v>
      </c>
      <c r="D182" s="70" t="s">
        <v>161</v>
      </c>
      <c r="E182" s="70" t="s">
        <v>161</v>
      </c>
      <c r="F182" s="67" t="s">
        <v>161</v>
      </c>
      <c r="G182" s="70" t="s">
        <v>161</v>
      </c>
      <c r="H182" s="70">
        <v>8.4169999999999995E-2</v>
      </c>
      <c r="I182" s="67" t="s">
        <v>161</v>
      </c>
      <c r="J182" s="70" t="s">
        <v>161</v>
      </c>
      <c r="K182" s="70" t="s">
        <v>161</v>
      </c>
      <c r="L182" s="70" t="s">
        <v>161</v>
      </c>
      <c r="M182" s="70" t="s">
        <v>161</v>
      </c>
      <c r="N182" s="70" t="s">
        <v>161</v>
      </c>
      <c r="O182" s="70">
        <v>9.9159999999999998E-2</v>
      </c>
      <c r="P182" s="70" t="s">
        <v>161</v>
      </c>
      <c r="Q182" s="70" t="s">
        <v>161</v>
      </c>
      <c r="R182" s="70" t="s">
        <v>161</v>
      </c>
      <c r="S182" s="67" t="s">
        <v>161</v>
      </c>
      <c r="T182" s="70" t="s">
        <v>161</v>
      </c>
      <c r="U182" s="70" t="s">
        <v>161</v>
      </c>
    </row>
    <row r="183" spans="1:21" ht="12.75" customHeight="1" x14ac:dyDescent="0.25">
      <c r="A183" s="61"/>
      <c r="B183" s="72" t="s">
        <v>155</v>
      </c>
      <c r="C183" s="68">
        <v>165.26897</v>
      </c>
      <c r="D183" s="68" t="s">
        <v>161</v>
      </c>
      <c r="E183" s="68" t="s">
        <v>161</v>
      </c>
      <c r="F183" s="66" t="s">
        <v>161</v>
      </c>
      <c r="G183" s="68" t="s">
        <v>161</v>
      </c>
      <c r="H183" s="68" t="s">
        <v>161</v>
      </c>
      <c r="I183" s="68" t="s">
        <v>161</v>
      </c>
      <c r="J183" s="68">
        <v>296.05986999999999</v>
      </c>
      <c r="K183" s="68" t="s">
        <v>161</v>
      </c>
      <c r="L183" s="68" t="s">
        <v>161</v>
      </c>
      <c r="M183" s="68" t="s">
        <v>161</v>
      </c>
      <c r="N183" s="68" t="s">
        <v>161</v>
      </c>
      <c r="O183" s="68" t="s">
        <v>161</v>
      </c>
      <c r="P183" s="68" t="s">
        <v>161</v>
      </c>
      <c r="Q183" s="68" t="s">
        <v>161</v>
      </c>
      <c r="R183" s="68" t="s">
        <v>161</v>
      </c>
      <c r="S183" s="68" t="s">
        <v>161</v>
      </c>
      <c r="T183" s="68" t="s">
        <v>161</v>
      </c>
      <c r="U183" s="68" t="s">
        <v>161</v>
      </c>
    </row>
    <row r="184" spans="1:21" ht="12.75" customHeight="1" x14ac:dyDescent="0.25">
      <c r="A184" s="61"/>
      <c r="B184" s="72" t="s">
        <v>124</v>
      </c>
      <c r="C184" s="68" t="s">
        <v>161</v>
      </c>
      <c r="D184" s="68" t="s">
        <v>161</v>
      </c>
      <c r="E184" s="68" t="s">
        <v>161</v>
      </c>
      <c r="F184" s="66" t="s">
        <v>161</v>
      </c>
      <c r="G184" s="68" t="s">
        <v>161</v>
      </c>
      <c r="H184" s="68" t="s">
        <v>161</v>
      </c>
      <c r="I184" s="68" t="s">
        <v>161</v>
      </c>
      <c r="J184" s="68">
        <v>16.882110000000001</v>
      </c>
      <c r="K184" s="68" t="s">
        <v>161</v>
      </c>
      <c r="L184" s="68" t="s">
        <v>161</v>
      </c>
      <c r="M184" s="68" t="s">
        <v>161</v>
      </c>
      <c r="N184" s="68" t="s">
        <v>161</v>
      </c>
      <c r="O184" s="68" t="s">
        <v>161</v>
      </c>
      <c r="P184" s="68" t="s">
        <v>161</v>
      </c>
      <c r="Q184" s="68" t="s">
        <v>161</v>
      </c>
      <c r="R184" s="68" t="s">
        <v>161</v>
      </c>
      <c r="S184" s="68" t="s">
        <v>161</v>
      </c>
      <c r="T184" s="68" t="s">
        <v>161</v>
      </c>
      <c r="U184" s="68" t="s">
        <v>161</v>
      </c>
    </row>
    <row r="185" spans="1:21" ht="12.75" customHeight="1" x14ac:dyDescent="0.25">
      <c r="A185" s="61"/>
      <c r="B185" s="72" t="s">
        <v>195</v>
      </c>
      <c r="C185" s="69">
        <v>80.802929999999989</v>
      </c>
      <c r="D185" s="69" t="s">
        <v>161</v>
      </c>
      <c r="E185" s="69" t="s">
        <v>161</v>
      </c>
      <c r="F185" s="69" t="s">
        <v>161</v>
      </c>
      <c r="G185" s="69" t="s">
        <v>161</v>
      </c>
      <c r="H185" s="69">
        <v>66.342410000000001</v>
      </c>
      <c r="I185" s="69" t="s">
        <v>161</v>
      </c>
      <c r="J185" s="69" t="s">
        <v>161</v>
      </c>
      <c r="K185" s="69" t="s">
        <v>161</v>
      </c>
      <c r="L185" s="69" t="s">
        <v>161</v>
      </c>
      <c r="M185" s="69" t="s">
        <v>161</v>
      </c>
      <c r="N185" s="69" t="s">
        <v>161</v>
      </c>
      <c r="O185" s="69" t="s">
        <v>161</v>
      </c>
      <c r="P185" s="69" t="s">
        <v>161</v>
      </c>
      <c r="Q185" s="69" t="s">
        <v>161</v>
      </c>
      <c r="R185" s="69" t="s">
        <v>161</v>
      </c>
      <c r="S185" s="69" t="s">
        <v>161</v>
      </c>
      <c r="T185" s="69" t="s">
        <v>161</v>
      </c>
      <c r="U185" s="69" t="s">
        <v>161</v>
      </c>
    </row>
    <row r="186" spans="1:21" ht="12.75" customHeight="1" x14ac:dyDescent="0.25">
      <c r="A186" s="61"/>
      <c r="B186" s="72" t="s">
        <v>125</v>
      </c>
      <c r="C186" s="68" t="s">
        <v>161</v>
      </c>
      <c r="D186" s="68" t="s">
        <v>161</v>
      </c>
      <c r="E186" s="68">
        <v>0.24928</v>
      </c>
      <c r="F186" s="66" t="s">
        <v>161</v>
      </c>
      <c r="G186" s="68" t="s">
        <v>161</v>
      </c>
      <c r="H186" s="68" t="s">
        <v>161</v>
      </c>
      <c r="I186" s="66" t="s">
        <v>161</v>
      </c>
      <c r="J186" s="68">
        <v>0.33007999999999998</v>
      </c>
      <c r="K186" s="68" t="s">
        <v>161</v>
      </c>
      <c r="L186" s="66" t="s">
        <v>161</v>
      </c>
      <c r="M186" s="68" t="s">
        <v>161</v>
      </c>
      <c r="N186" s="68" t="s">
        <v>161</v>
      </c>
      <c r="O186" s="68" t="s">
        <v>161</v>
      </c>
      <c r="P186" s="68" t="s">
        <v>161</v>
      </c>
      <c r="Q186" s="68" t="s">
        <v>161</v>
      </c>
      <c r="R186" s="68" t="s">
        <v>161</v>
      </c>
      <c r="S186" s="66" t="s">
        <v>161</v>
      </c>
      <c r="T186" s="68" t="s">
        <v>161</v>
      </c>
      <c r="U186" s="68" t="s">
        <v>161</v>
      </c>
    </row>
    <row r="187" spans="1:21" ht="12.75" customHeight="1" x14ac:dyDescent="0.25">
      <c r="A187" s="61"/>
      <c r="B187" s="72" t="s">
        <v>196</v>
      </c>
      <c r="C187" s="68" t="s">
        <v>161</v>
      </c>
      <c r="D187" s="68" t="s">
        <v>161</v>
      </c>
      <c r="E187" s="68" t="s">
        <v>161</v>
      </c>
      <c r="F187" s="68" t="s">
        <v>161</v>
      </c>
      <c r="G187" s="68" t="s">
        <v>161</v>
      </c>
      <c r="H187" s="68" t="s">
        <v>161</v>
      </c>
      <c r="I187" s="68" t="s">
        <v>161</v>
      </c>
      <c r="J187" s="68" t="s">
        <v>161</v>
      </c>
      <c r="K187" s="68" t="s">
        <v>161</v>
      </c>
      <c r="L187" s="68" t="s">
        <v>161</v>
      </c>
      <c r="M187" s="68" t="s">
        <v>161</v>
      </c>
      <c r="N187" s="68" t="s">
        <v>161</v>
      </c>
      <c r="O187" s="68" t="s">
        <v>161</v>
      </c>
      <c r="P187" s="68" t="s">
        <v>161</v>
      </c>
      <c r="Q187" s="68" t="s">
        <v>161</v>
      </c>
      <c r="R187" s="68" t="s">
        <v>161</v>
      </c>
      <c r="S187" s="66" t="s">
        <v>161</v>
      </c>
      <c r="T187" s="68" t="s">
        <v>161</v>
      </c>
      <c r="U187" s="68" t="s">
        <v>161</v>
      </c>
    </row>
    <row r="188" spans="1:21" ht="12.75" customHeight="1" x14ac:dyDescent="0.25">
      <c r="A188" s="61"/>
      <c r="B188" s="74" t="s">
        <v>156</v>
      </c>
      <c r="C188" s="67" t="s">
        <v>161</v>
      </c>
      <c r="D188" s="67">
        <v>26.859079999999999</v>
      </c>
      <c r="E188" s="67" t="s">
        <v>161</v>
      </c>
      <c r="F188" s="67" t="s">
        <v>161</v>
      </c>
      <c r="G188" s="67" t="s">
        <v>161</v>
      </c>
      <c r="H188" s="67" t="s">
        <v>161</v>
      </c>
      <c r="I188" s="67" t="s">
        <v>161</v>
      </c>
      <c r="J188" s="67">
        <v>38.789969999999997</v>
      </c>
      <c r="K188" s="67" t="s">
        <v>161</v>
      </c>
      <c r="L188" s="67" t="s">
        <v>161</v>
      </c>
      <c r="M188" s="67" t="s">
        <v>161</v>
      </c>
      <c r="N188" s="67" t="s">
        <v>161</v>
      </c>
      <c r="O188" s="67" t="s">
        <v>161</v>
      </c>
      <c r="P188" s="67" t="s">
        <v>161</v>
      </c>
      <c r="Q188" s="67" t="s">
        <v>161</v>
      </c>
      <c r="R188" s="67" t="s">
        <v>161</v>
      </c>
      <c r="S188" s="67" t="s">
        <v>161</v>
      </c>
      <c r="T188" s="67">
        <v>46.869500000000002</v>
      </c>
      <c r="U188" s="67" t="s">
        <v>161</v>
      </c>
    </row>
    <row r="189" spans="1:21" ht="12.75" customHeight="1" x14ac:dyDescent="0.25">
      <c r="A189" s="61"/>
      <c r="B189" s="74" t="s">
        <v>78</v>
      </c>
      <c r="C189" s="67">
        <v>73.602469999999997</v>
      </c>
      <c r="D189" s="67">
        <v>52.037120000000002</v>
      </c>
      <c r="E189" s="67">
        <v>53.470120000000001</v>
      </c>
      <c r="F189" s="67">
        <v>53.918579999999999</v>
      </c>
      <c r="G189" s="67">
        <v>52.782040000000002</v>
      </c>
      <c r="H189" s="67">
        <v>52.03436</v>
      </c>
      <c r="I189" s="67">
        <v>50.979109999999999</v>
      </c>
      <c r="J189" s="67">
        <v>49.123170000000002</v>
      </c>
      <c r="K189" s="67">
        <v>51.672400000000003</v>
      </c>
      <c r="L189" s="67">
        <v>50.040439999999997</v>
      </c>
      <c r="M189" s="67">
        <v>50.803330000000003</v>
      </c>
      <c r="N189" s="67">
        <v>51.087980000000002</v>
      </c>
      <c r="O189" s="67">
        <v>50.455889999999997</v>
      </c>
      <c r="P189" s="67">
        <v>50.493220000000001</v>
      </c>
      <c r="Q189" s="67">
        <v>48.551169999999999</v>
      </c>
      <c r="R189" s="67">
        <v>49.276969999999999</v>
      </c>
      <c r="S189" s="67">
        <v>44.813639999999999</v>
      </c>
      <c r="T189" s="67">
        <v>45.509779999999999</v>
      </c>
      <c r="U189" s="67">
        <v>44.971299999999999</v>
      </c>
    </row>
    <row r="190" spans="1:21" ht="12.75" customHeight="1" x14ac:dyDescent="0.25">
      <c r="A190" s="61"/>
      <c r="B190" s="74" t="s">
        <v>29</v>
      </c>
      <c r="C190" s="70">
        <v>18.444419999999997</v>
      </c>
      <c r="D190" s="70">
        <v>17.640879999999999</v>
      </c>
      <c r="E190" s="70">
        <v>18.548590000000001</v>
      </c>
      <c r="F190" s="70">
        <v>19.22438</v>
      </c>
      <c r="G190" s="67">
        <v>19.585599999999999</v>
      </c>
      <c r="H190" s="67">
        <v>19.345120000000001</v>
      </c>
      <c r="I190" s="67">
        <v>18.693850000000001</v>
      </c>
      <c r="J190" s="67">
        <v>18.95336</v>
      </c>
      <c r="K190" s="67">
        <v>19.819739999999999</v>
      </c>
      <c r="L190" s="67">
        <v>19.97738</v>
      </c>
      <c r="M190" s="67">
        <v>19.672139999999999</v>
      </c>
      <c r="N190" s="67">
        <v>19.980119999999999</v>
      </c>
      <c r="O190" s="70">
        <v>20.31371</v>
      </c>
      <c r="P190" s="70">
        <v>20.52618</v>
      </c>
      <c r="Q190" s="70">
        <v>20.671790000000001</v>
      </c>
      <c r="R190" s="70">
        <v>21.384370000000001</v>
      </c>
      <c r="S190" s="70">
        <v>19.373149999999999</v>
      </c>
      <c r="T190" s="70">
        <v>19.411380000000001</v>
      </c>
      <c r="U190" s="70">
        <v>19.46256</v>
      </c>
    </row>
    <row r="191" spans="1:21" ht="12.75" customHeight="1" x14ac:dyDescent="0.25">
      <c r="A191" s="61"/>
      <c r="B191" s="74" t="s">
        <v>157</v>
      </c>
      <c r="C191" s="70" t="s">
        <v>161</v>
      </c>
      <c r="D191" s="70">
        <v>0.29437999999999998</v>
      </c>
      <c r="E191" s="70" t="s">
        <v>161</v>
      </c>
      <c r="F191" s="67" t="s">
        <v>161</v>
      </c>
      <c r="G191" s="70" t="s">
        <v>161</v>
      </c>
      <c r="H191" s="70" t="s">
        <v>161</v>
      </c>
      <c r="I191" s="70" t="s">
        <v>161</v>
      </c>
      <c r="J191" s="70" t="s">
        <v>161</v>
      </c>
      <c r="K191" s="70" t="s">
        <v>161</v>
      </c>
      <c r="L191" s="70" t="s">
        <v>161</v>
      </c>
      <c r="M191" s="70" t="s">
        <v>161</v>
      </c>
      <c r="N191" s="70" t="s">
        <v>161</v>
      </c>
      <c r="O191" s="70" t="s">
        <v>161</v>
      </c>
      <c r="P191" s="70" t="s">
        <v>161</v>
      </c>
      <c r="Q191" s="70" t="s">
        <v>161</v>
      </c>
      <c r="R191" s="70" t="s">
        <v>161</v>
      </c>
      <c r="S191" s="70" t="s">
        <v>161</v>
      </c>
      <c r="T191" s="70" t="s">
        <v>161</v>
      </c>
      <c r="U191" s="70" t="s">
        <v>161</v>
      </c>
    </row>
    <row r="192" spans="1:21" ht="12.75" customHeight="1" x14ac:dyDescent="0.25">
      <c r="A192" s="61"/>
      <c r="B192" s="74" t="s">
        <v>197</v>
      </c>
      <c r="C192" s="70" t="s">
        <v>161</v>
      </c>
      <c r="D192" s="70" t="s">
        <v>161</v>
      </c>
      <c r="E192" s="70" t="s">
        <v>161</v>
      </c>
      <c r="F192" s="67" t="s">
        <v>161</v>
      </c>
      <c r="G192" s="70" t="s">
        <v>161</v>
      </c>
      <c r="H192" s="70" t="s">
        <v>161</v>
      </c>
      <c r="I192" s="67" t="s">
        <v>161</v>
      </c>
      <c r="J192" s="70" t="s">
        <v>161</v>
      </c>
      <c r="K192" s="70" t="s">
        <v>161</v>
      </c>
      <c r="L192" s="70" t="s">
        <v>161</v>
      </c>
      <c r="M192" s="70" t="s">
        <v>161</v>
      </c>
      <c r="N192" s="70" t="s">
        <v>161</v>
      </c>
      <c r="O192" s="70" t="s">
        <v>161</v>
      </c>
      <c r="P192" s="70" t="s">
        <v>161</v>
      </c>
      <c r="Q192" s="70" t="s">
        <v>161</v>
      </c>
      <c r="R192" s="70" t="s">
        <v>161</v>
      </c>
      <c r="S192" s="67" t="s">
        <v>161</v>
      </c>
      <c r="T192" s="70" t="s">
        <v>161</v>
      </c>
      <c r="U192" s="70" t="s">
        <v>161</v>
      </c>
    </row>
    <row r="193" spans="1:21" ht="12.75" customHeight="1" x14ac:dyDescent="0.25">
      <c r="A193" s="61"/>
      <c r="B193" s="72" t="s">
        <v>158</v>
      </c>
      <c r="C193" s="68">
        <v>347.34935999999999</v>
      </c>
      <c r="D193" s="68">
        <v>379.83715999999998</v>
      </c>
      <c r="E193" s="68" t="s">
        <v>161</v>
      </c>
      <c r="F193" s="66" t="s">
        <v>161</v>
      </c>
      <c r="G193" s="68" t="s">
        <v>161</v>
      </c>
      <c r="H193" s="68" t="s">
        <v>161</v>
      </c>
      <c r="I193" s="68" t="s">
        <v>161</v>
      </c>
      <c r="J193" s="68" t="s">
        <v>161</v>
      </c>
      <c r="K193" s="68" t="s">
        <v>161</v>
      </c>
      <c r="L193" s="68" t="s">
        <v>161</v>
      </c>
      <c r="M193" s="68" t="s">
        <v>161</v>
      </c>
      <c r="N193" s="68" t="s">
        <v>161</v>
      </c>
      <c r="O193" s="68" t="s">
        <v>161</v>
      </c>
      <c r="P193" s="68" t="s">
        <v>161</v>
      </c>
      <c r="Q193" s="68" t="s">
        <v>161</v>
      </c>
      <c r="R193" s="68" t="s">
        <v>161</v>
      </c>
      <c r="S193" s="68" t="s">
        <v>161</v>
      </c>
      <c r="T193" s="68" t="s">
        <v>161</v>
      </c>
      <c r="U193" s="68" t="s">
        <v>161</v>
      </c>
    </row>
    <row r="194" spans="1:21" ht="12.75" customHeight="1" x14ac:dyDescent="0.25">
      <c r="A194" s="61"/>
      <c r="B194" s="72" t="s">
        <v>198</v>
      </c>
      <c r="C194" s="68" t="s">
        <v>161</v>
      </c>
      <c r="D194" s="68" t="s">
        <v>161</v>
      </c>
      <c r="E194" s="68" t="s">
        <v>161</v>
      </c>
      <c r="F194" s="66" t="s">
        <v>161</v>
      </c>
      <c r="G194" s="68" t="s">
        <v>161</v>
      </c>
      <c r="H194" s="68" t="s">
        <v>161</v>
      </c>
      <c r="I194" s="68" t="s">
        <v>161</v>
      </c>
      <c r="J194" s="68" t="s">
        <v>161</v>
      </c>
      <c r="K194" s="68" t="s">
        <v>161</v>
      </c>
      <c r="L194" s="68" t="s">
        <v>161</v>
      </c>
      <c r="M194" s="68" t="s">
        <v>161</v>
      </c>
      <c r="N194" s="68" t="s">
        <v>161</v>
      </c>
      <c r="O194" s="68" t="s">
        <v>161</v>
      </c>
      <c r="P194" s="68" t="s">
        <v>161</v>
      </c>
      <c r="Q194" s="68" t="s">
        <v>161</v>
      </c>
      <c r="R194" s="68" t="s">
        <v>161</v>
      </c>
      <c r="S194" s="68" t="s">
        <v>161</v>
      </c>
      <c r="T194" s="68" t="s">
        <v>161</v>
      </c>
      <c r="U194" s="68" t="s">
        <v>161</v>
      </c>
    </row>
    <row r="195" spans="1:21" ht="12.75" customHeight="1" x14ac:dyDescent="0.25">
      <c r="A195" s="61"/>
      <c r="B195" s="72" t="s">
        <v>30</v>
      </c>
      <c r="C195" s="69">
        <v>283.74921999999998</v>
      </c>
      <c r="D195" s="69">
        <v>307.47316000000001</v>
      </c>
      <c r="E195" s="69">
        <v>322.10818999999998</v>
      </c>
      <c r="F195" s="69">
        <v>314.84190999999998</v>
      </c>
      <c r="G195" s="69">
        <v>328.18889000000001</v>
      </c>
      <c r="H195" s="69">
        <v>338.02204</v>
      </c>
      <c r="I195" s="69">
        <v>364.00148999999999</v>
      </c>
      <c r="J195" s="69">
        <v>380.00418000000002</v>
      </c>
      <c r="K195" s="69">
        <v>376.96334999999999</v>
      </c>
      <c r="L195" s="69">
        <v>394.90523000000002</v>
      </c>
      <c r="M195" s="69">
        <v>402.42016000000001</v>
      </c>
      <c r="N195" s="69">
        <v>417.19461000000001</v>
      </c>
      <c r="O195" s="69">
        <v>431.39265999999998</v>
      </c>
      <c r="P195" s="69">
        <v>423.78877</v>
      </c>
      <c r="Q195" s="69">
        <v>432.11164000000002</v>
      </c>
      <c r="R195" s="69">
        <v>398.44414999999998</v>
      </c>
      <c r="S195" s="69">
        <v>359.65915000000001</v>
      </c>
      <c r="T195" s="69">
        <v>347.18099999999998</v>
      </c>
      <c r="U195" s="69">
        <v>345.88715000000002</v>
      </c>
    </row>
    <row r="196" spans="1:21" ht="12.75" customHeight="1" x14ac:dyDescent="0.25">
      <c r="A196" s="61"/>
      <c r="B196" s="72" t="s">
        <v>79</v>
      </c>
      <c r="C196" s="68" t="s">
        <v>161</v>
      </c>
      <c r="D196" s="68">
        <v>29.598410000000001</v>
      </c>
      <c r="E196" s="68">
        <v>29.128</v>
      </c>
      <c r="F196" s="66" t="s">
        <v>161</v>
      </c>
      <c r="G196" s="68" t="s">
        <v>161</v>
      </c>
      <c r="H196" s="68" t="s">
        <v>161</v>
      </c>
      <c r="I196" s="66" t="s">
        <v>161</v>
      </c>
      <c r="J196" s="68">
        <v>18.797239999999999</v>
      </c>
      <c r="K196" s="68" t="s">
        <v>161</v>
      </c>
      <c r="L196" s="66" t="s">
        <v>161</v>
      </c>
      <c r="M196" s="68" t="s">
        <v>161</v>
      </c>
      <c r="N196" s="68" t="s">
        <v>161</v>
      </c>
      <c r="O196" s="68" t="s">
        <v>161</v>
      </c>
      <c r="P196" s="68" t="s">
        <v>161</v>
      </c>
      <c r="Q196" s="68" t="s">
        <v>161</v>
      </c>
      <c r="R196" s="68" t="s">
        <v>161</v>
      </c>
      <c r="S196" s="66" t="s">
        <v>161</v>
      </c>
      <c r="T196" s="68" t="s">
        <v>161</v>
      </c>
      <c r="U196" s="68" t="s">
        <v>161</v>
      </c>
    </row>
    <row r="197" spans="1:21" ht="12.75" customHeight="1" x14ac:dyDescent="0.25">
      <c r="A197" s="61"/>
      <c r="B197" s="72" t="s">
        <v>80</v>
      </c>
      <c r="C197" s="68" t="s">
        <v>161</v>
      </c>
      <c r="D197" s="68" t="s">
        <v>161</v>
      </c>
      <c r="E197" s="68">
        <v>54.194000000000003</v>
      </c>
      <c r="F197" s="68" t="s">
        <v>161</v>
      </c>
      <c r="G197" s="68" t="s">
        <v>161</v>
      </c>
      <c r="H197" s="68" t="s">
        <v>161</v>
      </c>
      <c r="I197" s="68" t="s">
        <v>161</v>
      </c>
      <c r="J197" s="68">
        <v>67.839600000000004</v>
      </c>
      <c r="K197" s="68" t="s">
        <v>161</v>
      </c>
      <c r="L197" s="68" t="s">
        <v>161</v>
      </c>
      <c r="M197" s="68" t="s">
        <v>161</v>
      </c>
      <c r="N197" s="68" t="s">
        <v>161</v>
      </c>
      <c r="O197" s="68" t="s">
        <v>161</v>
      </c>
      <c r="P197" s="68" t="s">
        <v>161</v>
      </c>
      <c r="Q197" s="68" t="s">
        <v>161</v>
      </c>
      <c r="R197" s="68" t="s">
        <v>161</v>
      </c>
      <c r="S197" s="66" t="s">
        <v>161</v>
      </c>
      <c r="T197" s="68" t="s">
        <v>161</v>
      </c>
      <c r="U197" s="68" t="s">
        <v>161</v>
      </c>
    </row>
    <row r="198" spans="1:21" ht="12.75" customHeight="1" x14ac:dyDescent="0.25">
      <c r="A198" s="61"/>
      <c r="B198" s="71" t="s">
        <v>126</v>
      </c>
      <c r="C198" s="67" t="s">
        <v>161</v>
      </c>
      <c r="D198" s="67" t="s">
        <v>161</v>
      </c>
      <c r="E198" s="67" t="s">
        <v>161</v>
      </c>
      <c r="F198" s="67" t="s">
        <v>161</v>
      </c>
      <c r="G198" s="67" t="s">
        <v>161</v>
      </c>
      <c r="H198" s="67" t="s">
        <v>161</v>
      </c>
      <c r="I198" s="67" t="s">
        <v>161</v>
      </c>
      <c r="J198" s="67" t="s">
        <v>161</v>
      </c>
      <c r="K198" s="67" t="s">
        <v>161</v>
      </c>
      <c r="L198" s="67" t="s">
        <v>161</v>
      </c>
      <c r="M198" s="67">
        <v>3.33</v>
      </c>
      <c r="N198" s="67" t="s">
        <v>161</v>
      </c>
      <c r="O198" s="67" t="s">
        <v>161</v>
      </c>
      <c r="P198" s="67" t="s">
        <v>161</v>
      </c>
      <c r="Q198" s="67" t="s">
        <v>161</v>
      </c>
      <c r="R198" s="67" t="s">
        <v>161</v>
      </c>
      <c r="S198" s="67" t="s">
        <v>161</v>
      </c>
      <c r="T198" s="67" t="s">
        <v>161</v>
      </c>
      <c r="U198" s="67" t="s">
        <v>161</v>
      </c>
    </row>
    <row r="199" spans="1:21" ht="12.75" customHeight="1" x14ac:dyDescent="0.25">
      <c r="A199" s="61"/>
      <c r="B199" s="71" t="s">
        <v>81</v>
      </c>
      <c r="C199" s="67" t="s">
        <v>161</v>
      </c>
      <c r="D199" s="67">
        <v>7.5386800000000003</v>
      </c>
      <c r="E199" s="67" t="s">
        <v>161</v>
      </c>
      <c r="F199" s="67" t="s">
        <v>161</v>
      </c>
      <c r="G199" s="67" t="s">
        <v>161</v>
      </c>
      <c r="H199" s="67" t="s">
        <v>161</v>
      </c>
      <c r="I199" s="67" t="s">
        <v>161</v>
      </c>
      <c r="J199" s="67" t="s">
        <v>161</v>
      </c>
      <c r="K199" s="67" t="s">
        <v>161</v>
      </c>
      <c r="L199" s="67" t="s">
        <v>161</v>
      </c>
      <c r="M199" s="67" t="s">
        <v>161</v>
      </c>
      <c r="N199" s="67" t="s">
        <v>161</v>
      </c>
      <c r="O199" s="67" t="s">
        <v>161</v>
      </c>
      <c r="P199" s="67" t="s">
        <v>161</v>
      </c>
      <c r="Q199" s="67" t="s">
        <v>161</v>
      </c>
      <c r="R199" s="67" t="s">
        <v>161</v>
      </c>
      <c r="S199" s="67" t="s">
        <v>161</v>
      </c>
      <c r="T199" s="67" t="s">
        <v>161</v>
      </c>
      <c r="U199" s="67" t="s">
        <v>161</v>
      </c>
    </row>
    <row r="200" spans="1:21" ht="12.75" customHeight="1" x14ac:dyDescent="0.25">
      <c r="A200" s="61"/>
      <c r="B200" s="71" t="s">
        <v>31</v>
      </c>
      <c r="C200" s="70">
        <v>72.730519999999999</v>
      </c>
      <c r="D200" s="70">
        <v>74.917649999999995</v>
      </c>
      <c r="E200" s="70">
        <v>74.174549999999996</v>
      </c>
      <c r="F200" s="70">
        <v>78.039299999999997</v>
      </c>
      <c r="G200" s="67">
        <v>72.950800000000001</v>
      </c>
      <c r="H200" s="67">
        <v>73.410799999999995</v>
      </c>
      <c r="I200" s="67">
        <v>70.056010000000001</v>
      </c>
      <c r="J200" s="67">
        <v>68.568939999999998</v>
      </c>
      <c r="K200" s="67">
        <v>69.349459999999993</v>
      </c>
      <c r="L200" s="67">
        <v>70.073099999999997</v>
      </c>
      <c r="M200" s="67">
        <v>70.475669999999994</v>
      </c>
      <c r="N200" s="67">
        <v>69.704260000000005</v>
      </c>
      <c r="O200" s="70">
        <v>66.918520000000001</v>
      </c>
      <c r="P200" s="70">
        <v>66.784220000000005</v>
      </c>
      <c r="Q200" s="70">
        <v>65.239019999999996</v>
      </c>
      <c r="R200" s="70">
        <v>63.019300000000001</v>
      </c>
      <c r="S200" s="70">
        <v>59.103479999999998</v>
      </c>
      <c r="T200" s="70">
        <v>65.079490000000007</v>
      </c>
      <c r="U200" s="70">
        <v>60.761029999999998</v>
      </c>
    </row>
    <row r="201" spans="1:21" ht="12.75" customHeight="1" x14ac:dyDescent="0.25">
      <c r="A201" s="61"/>
      <c r="B201" s="71" t="s">
        <v>32</v>
      </c>
      <c r="C201" s="70">
        <v>52.999589999999998</v>
      </c>
      <c r="D201" s="70">
        <v>50.87388</v>
      </c>
      <c r="E201" s="70">
        <v>51.676250000000003</v>
      </c>
      <c r="F201" s="67">
        <v>52.3155</v>
      </c>
      <c r="G201" s="70">
        <v>51.375660000000003</v>
      </c>
      <c r="H201" s="70">
        <v>52.694470000000003</v>
      </c>
      <c r="I201" s="70">
        <v>52.720689999999998</v>
      </c>
      <c r="J201" s="70">
        <v>51.821269999999998</v>
      </c>
      <c r="K201" s="70">
        <v>52.856490000000001</v>
      </c>
      <c r="L201" s="70">
        <v>51.764330000000001</v>
      </c>
      <c r="M201" s="70">
        <v>52.892139999999998</v>
      </c>
      <c r="N201" s="70">
        <v>53.561070000000001</v>
      </c>
      <c r="O201" s="70">
        <v>54.268560000000001</v>
      </c>
      <c r="P201" s="70">
        <v>53.904879999999999</v>
      </c>
      <c r="Q201" s="70">
        <v>51.962940000000003</v>
      </c>
      <c r="R201" s="70">
        <v>53.705820000000003</v>
      </c>
      <c r="S201" s="70">
        <v>52.417810000000003</v>
      </c>
      <c r="T201" s="70">
        <v>54.147860000000001</v>
      </c>
      <c r="U201" s="70">
        <v>50.028100000000002</v>
      </c>
    </row>
    <row r="202" spans="1:21" ht="12.75" customHeight="1" x14ac:dyDescent="0.25">
      <c r="A202" s="61"/>
      <c r="B202" s="71" t="s">
        <v>199</v>
      </c>
      <c r="C202" s="70" t="s">
        <v>161</v>
      </c>
      <c r="D202" s="70" t="s">
        <v>161</v>
      </c>
      <c r="E202" s="70" t="s">
        <v>161</v>
      </c>
      <c r="F202" s="67" t="s">
        <v>161</v>
      </c>
      <c r="G202" s="70" t="s">
        <v>161</v>
      </c>
      <c r="H202" s="70" t="s">
        <v>161</v>
      </c>
      <c r="I202" s="67" t="s">
        <v>161</v>
      </c>
      <c r="J202" s="70" t="s">
        <v>161</v>
      </c>
      <c r="K202" s="70" t="s">
        <v>161</v>
      </c>
      <c r="L202" s="70" t="s">
        <v>161</v>
      </c>
      <c r="M202" s="70" t="s">
        <v>161</v>
      </c>
      <c r="N202" s="70" t="s">
        <v>161</v>
      </c>
      <c r="O202" s="70" t="s">
        <v>161</v>
      </c>
      <c r="P202" s="70" t="s">
        <v>161</v>
      </c>
      <c r="Q202" s="70" t="s">
        <v>161</v>
      </c>
      <c r="R202" s="70" t="s">
        <v>161</v>
      </c>
      <c r="S202" s="67" t="s">
        <v>161</v>
      </c>
      <c r="T202" s="70" t="s">
        <v>161</v>
      </c>
      <c r="U202" s="70" t="s">
        <v>161</v>
      </c>
    </row>
    <row r="203" spans="1:21" ht="12.75" customHeight="1" x14ac:dyDescent="0.25">
      <c r="A203" s="61"/>
      <c r="B203" s="72" t="s">
        <v>33</v>
      </c>
      <c r="C203" s="68">
        <v>24.181000000000001</v>
      </c>
      <c r="D203" s="68">
        <v>12.093</v>
      </c>
      <c r="E203" s="68">
        <v>9.5259999999999998</v>
      </c>
      <c r="F203" s="66">
        <v>7.8959999999999999</v>
      </c>
      <c r="G203" s="68">
        <v>7.9320000000000004</v>
      </c>
      <c r="H203" s="68">
        <v>7.0220000000000002</v>
      </c>
      <c r="I203" s="68">
        <v>6.75</v>
      </c>
      <c r="J203" s="68">
        <v>6.75</v>
      </c>
      <c r="K203" s="68">
        <v>6.98</v>
      </c>
      <c r="L203" s="68">
        <v>7.1779999999999999</v>
      </c>
      <c r="M203" s="68">
        <v>7.5</v>
      </c>
      <c r="N203" s="68">
        <v>8.3819999999999997</v>
      </c>
      <c r="O203" s="68">
        <v>7.8760000000000003</v>
      </c>
      <c r="P203" s="68">
        <v>8.4580000000000002</v>
      </c>
      <c r="Q203" s="68">
        <v>7.63</v>
      </c>
      <c r="R203" s="68">
        <v>7.6749999999999998</v>
      </c>
      <c r="S203" s="68">
        <v>8.266</v>
      </c>
      <c r="T203" s="68">
        <v>8.1839999999999993</v>
      </c>
      <c r="U203" s="68" t="s">
        <v>161</v>
      </c>
    </row>
    <row r="204" spans="1:21" ht="12.75" customHeight="1" x14ac:dyDescent="0.25">
      <c r="A204" s="61"/>
      <c r="B204" s="72" t="s">
        <v>127</v>
      </c>
      <c r="C204" s="68" t="s">
        <v>161</v>
      </c>
      <c r="D204" s="68">
        <v>223.99012999999999</v>
      </c>
      <c r="E204" s="68" t="s">
        <v>161</v>
      </c>
      <c r="F204" s="66" t="s">
        <v>161</v>
      </c>
      <c r="G204" s="68" t="s">
        <v>161</v>
      </c>
      <c r="H204" s="68" t="s">
        <v>161</v>
      </c>
      <c r="I204" s="68" t="s">
        <v>161</v>
      </c>
      <c r="J204" s="68">
        <v>236.94686999999999</v>
      </c>
      <c r="K204" s="68" t="s">
        <v>161</v>
      </c>
      <c r="L204" s="68" t="s">
        <v>161</v>
      </c>
      <c r="M204" s="68" t="s">
        <v>161</v>
      </c>
      <c r="N204" s="68" t="s">
        <v>161</v>
      </c>
      <c r="O204" s="68" t="s">
        <v>161</v>
      </c>
      <c r="P204" s="68" t="s">
        <v>161</v>
      </c>
      <c r="Q204" s="68" t="s">
        <v>161</v>
      </c>
      <c r="R204" s="68" t="s">
        <v>161</v>
      </c>
      <c r="S204" s="68" t="s">
        <v>161</v>
      </c>
      <c r="T204" s="68" t="s">
        <v>161</v>
      </c>
      <c r="U204" s="68" t="s">
        <v>161</v>
      </c>
    </row>
    <row r="205" spans="1:21" ht="12.75" customHeight="1" x14ac:dyDescent="0.25">
      <c r="A205" s="61"/>
      <c r="B205" s="72" t="s">
        <v>200</v>
      </c>
      <c r="C205" s="69">
        <v>13.257340000000001</v>
      </c>
      <c r="D205" s="69">
        <v>12.05082</v>
      </c>
      <c r="E205" s="69">
        <v>12.07694</v>
      </c>
      <c r="F205" s="69">
        <v>11.61205</v>
      </c>
      <c r="G205" s="69">
        <v>12.268549999999999</v>
      </c>
      <c r="H205" s="69">
        <v>12.90085</v>
      </c>
      <c r="I205" s="69">
        <v>12.43515</v>
      </c>
      <c r="J205" s="69">
        <v>12.09205</v>
      </c>
      <c r="K205" s="69">
        <v>12.12115</v>
      </c>
      <c r="L205" s="69">
        <v>12.232139999999999</v>
      </c>
      <c r="M205" s="69">
        <v>12.28435</v>
      </c>
      <c r="N205" s="69">
        <v>12.41718</v>
      </c>
      <c r="O205" s="69">
        <v>13.03486</v>
      </c>
      <c r="P205" s="69">
        <v>11.938330000000001</v>
      </c>
      <c r="Q205" s="69">
        <v>12.404590000000001</v>
      </c>
      <c r="R205" s="69">
        <v>12.48465</v>
      </c>
      <c r="S205" s="69">
        <v>11.491300000000001</v>
      </c>
      <c r="T205" s="69" t="s">
        <v>161</v>
      </c>
      <c r="U205" s="69" t="s">
        <v>161</v>
      </c>
    </row>
    <row r="206" spans="1:21" ht="12.75" customHeight="1" x14ac:dyDescent="0.25">
      <c r="A206" s="61"/>
      <c r="B206" s="72" t="s">
        <v>201</v>
      </c>
      <c r="C206" s="68" t="s">
        <v>161</v>
      </c>
      <c r="D206" s="68" t="s">
        <v>161</v>
      </c>
      <c r="E206" s="68" t="s">
        <v>161</v>
      </c>
      <c r="F206" s="66" t="s">
        <v>161</v>
      </c>
      <c r="G206" s="68" t="s">
        <v>161</v>
      </c>
      <c r="H206" s="68" t="s">
        <v>161</v>
      </c>
      <c r="I206" s="66" t="s">
        <v>161</v>
      </c>
      <c r="J206" s="68" t="s">
        <v>161</v>
      </c>
      <c r="K206" s="68" t="s">
        <v>161</v>
      </c>
      <c r="L206" s="66" t="s">
        <v>161</v>
      </c>
      <c r="M206" s="68" t="s">
        <v>161</v>
      </c>
      <c r="N206" s="68" t="s">
        <v>161</v>
      </c>
      <c r="O206" s="68" t="s">
        <v>161</v>
      </c>
      <c r="P206" s="68" t="s">
        <v>161</v>
      </c>
      <c r="Q206" s="68" t="s">
        <v>161</v>
      </c>
      <c r="R206" s="68" t="s">
        <v>161</v>
      </c>
      <c r="S206" s="66" t="s">
        <v>161</v>
      </c>
      <c r="T206" s="68">
        <v>1.2765899999999999</v>
      </c>
      <c r="U206" s="68" t="s">
        <v>161</v>
      </c>
    </row>
    <row r="207" spans="1:21" ht="12.75" customHeight="1" x14ac:dyDescent="0.25">
      <c r="A207" s="61"/>
      <c r="B207" s="72" t="s">
        <v>82</v>
      </c>
      <c r="C207" s="68" t="s">
        <v>161</v>
      </c>
      <c r="D207" s="68">
        <v>4.6600599999999996</v>
      </c>
      <c r="E207" s="68">
        <v>4.9957399999999996</v>
      </c>
      <c r="F207" s="68">
        <v>5.5270799999999998</v>
      </c>
      <c r="G207" s="68">
        <v>5.7747999999999999</v>
      </c>
      <c r="H207" s="68">
        <v>6.2773099999999999</v>
      </c>
      <c r="I207" s="68" t="s">
        <v>161</v>
      </c>
      <c r="J207" s="68">
        <v>4.9171899999999997</v>
      </c>
      <c r="K207" s="68" t="s">
        <v>161</v>
      </c>
      <c r="L207" s="68" t="s">
        <v>161</v>
      </c>
      <c r="M207" s="68" t="s">
        <v>161</v>
      </c>
      <c r="N207" s="68" t="s">
        <v>161</v>
      </c>
      <c r="O207" s="68" t="s">
        <v>161</v>
      </c>
      <c r="P207" s="68" t="s">
        <v>161</v>
      </c>
      <c r="Q207" s="68" t="s">
        <v>161</v>
      </c>
      <c r="R207" s="68" t="s">
        <v>161</v>
      </c>
      <c r="S207" s="66" t="s">
        <v>161</v>
      </c>
      <c r="T207" s="68" t="s">
        <v>161</v>
      </c>
      <c r="U207" s="68" t="s">
        <v>161</v>
      </c>
    </row>
    <row r="208" spans="1:21" ht="12.75" customHeight="1" x14ac:dyDescent="0.25">
      <c r="A208" s="61"/>
      <c r="B208" s="74" t="s">
        <v>128</v>
      </c>
      <c r="C208" s="67" t="s">
        <v>161</v>
      </c>
      <c r="D208" s="67">
        <v>0.22922000000000001</v>
      </c>
      <c r="E208" s="67" t="s">
        <v>161</v>
      </c>
      <c r="F208" s="67" t="s">
        <v>161</v>
      </c>
      <c r="G208" s="67" t="s">
        <v>161</v>
      </c>
      <c r="H208" s="67" t="s">
        <v>161</v>
      </c>
      <c r="I208" s="67" t="s">
        <v>161</v>
      </c>
      <c r="J208" s="67">
        <v>0.24509</v>
      </c>
      <c r="K208" s="67" t="s">
        <v>161</v>
      </c>
      <c r="L208" s="67" t="s">
        <v>161</v>
      </c>
      <c r="M208" s="67" t="s">
        <v>161</v>
      </c>
      <c r="N208" s="67" t="s">
        <v>161</v>
      </c>
      <c r="O208" s="67" t="s">
        <v>161</v>
      </c>
      <c r="P208" s="67" t="s">
        <v>161</v>
      </c>
      <c r="Q208" s="67" t="s">
        <v>161</v>
      </c>
      <c r="R208" s="67" t="s">
        <v>161</v>
      </c>
      <c r="S208" s="67" t="s">
        <v>161</v>
      </c>
      <c r="T208" s="67" t="s">
        <v>161</v>
      </c>
      <c r="U208" s="67" t="s">
        <v>161</v>
      </c>
    </row>
    <row r="209" spans="1:21" ht="12.75" customHeight="1" x14ac:dyDescent="0.25">
      <c r="A209" s="61"/>
      <c r="B209" s="74" t="s">
        <v>83</v>
      </c>
      <c r="C209" s="67">
        <v>16.006180000000001</v>
      </c>
      <c r="D209" s="67" t="s">
        <v>161</v>
      </c>
      <c r="E209" s="67" t="s">
        <v>161</v>
      </c>
      <c r="F209" s="67" t="s">
        <v>161</v>
      </c>
      <c r="G209" s="67" t="s">
        <v>161</v>
      </c>
      <c r="H209" s="67" t="s">
        <v>161</v>
      </c>
      <c r="I209" s="67" t="s">
        <v>161</v>
      </c>
      <c r="J209" s="67" t="s">
        <v>161</v>
      </c>
      <c r="K209" s="67" t="s">
        <v>161</v>
      </c>
      <c r="L209" s="67" t="s">
        <v>161</v>
      </c>
      <c r="M209" s="67" t="s">
        <v>161</v>
      </c>
      <c r="N209" s="67" t="s">
        <v>161</v>
      </c>
      <c r="O209" s="67" t="s">
        <v>161</v>
      </c>
      <c r="P209" s="67" t="s">
        <v>161</v>
      </c>
      <c r="Q209" s="67" t="s">
        <v>161</v>
      </c>
      <c r="R209" s="67" t="s">
        <v>161</v>
      </c>
      <c r="S209" s="67" t="s">
        <v>161</v>
      </c>
      <c r="T209" s="67" t="s">
        <v>161</v>
      </c>
      <c r="U209" s="67" t="s">
        <v>161</v>
      </c>
    </row>
    <row r="210" spans="1:21" ht="12.75" customHeight="1" x14ac:dyDescent="0.25">
      <c r="A210" s="61"/>
      <c r="B210" s="74" t="s">
        <v>84</v>
      </c>
      <c r="C210" s="70" t="s">
        <v>161</v>
      </c>
      <c r="D210" s="70">
        <v>25.14076</v>
      </c>
      <c r="E210" s="70" t="s">
        <v>161</v>
      </c>
      <c r="F210" s="70" t="s">
        <v>161</v>
      </c>
      <c r="G210" s="67" t="s">
        <v>161</v>
      </c>
      <c r="H210" s="67" t="s">
        <v>161</v>
      </c>
      <c r="I210" s="67" t="s">
        <v>161</v>
      </c>
      <c r="J210" s="67">
        <v>34.237870000000001</v>
      </c>
      <c r="K210" s="67" t="s">
        <v>161</v>
      </c>
      <c r="L210" s="67" t="s">
        <v>161</v>
      </c>
      <c r="M210" s="67" t="s">
        <v>161</v>
      </c>
      <c r="N210" s="67" t="s">
        <v>161</v>
      </c>
      <c r="O210" s="70" t="s">
        <v>161</v>
      </c>
      <c r="P210" s="70" t="s">
        <v>161</v>
      </c>
      <c r="Q210" s="70" t="s">
        <v>161</v>
      </c>
      <c r="R210" s="70" t="s">
        <v>161</v>
      </c>
      <c r="S210" s="70" t="s">
        <v>161</v>
      </c>
      <c r="T210" s="70" t="s">
        <v>161</v>
      </c>
      <c r="U210" s="70" t="s">
        <v>161</v>
      </c>
    </row>
    <row r="211" spans="1:21" ht="12.75" customHeight="1" x14ac:dyDescent="0.25">
      <c r="A211" s="61"/>
      <c r="B211" s="74" t="s">
        <v>85</v>
      </c>
      <c r="C211" s="70">
        <v>188.43423000000001</v>
      </c>
      <c r="D211" s="70">
        <v>218.53004000000001</v>
      </c>
      <c r="E211" s="70">
        <v>238.82028</v>
      </c>
      <c r="F211" s="67">
        <v>259.93901</v>
      </c>
      <c r="G211" s="70">
        <v>273.17246</v>
      </c>
      <c r="H211" s="70">
        <v>275.19333999999998</v>
      </c>
      <c r="I211" s="70">
        <v>275.90557000000001</v>
      </c>
      <c r="J211" s="70">
        <v>298.09087</v>
      </c>
      <c r="K211" s="70">
        <v>279.07488999999998</v>
      </c>
      <c r="L211" s="70">
        <v>287.05203999999998</v>
      </c>
      <c r="M211" s="70">
        <v>303.53708999999998</v>
      </c>
      <c r="N211" s="70">
        <v>313.07101999999998</v>
      </c>
      <c r="O211" s="70">
        <v>330.74034</v>
      </c>
      <c r="P211" s="70">
        <v>350.88114999999999</v>
      </c>
      <c r="Q211" s="70">
        <v>382.3784</v>
      </c>
      <c r="R211" s="70">
        <v>368.73442</v>
      </c>
      <c r="S211" s="70">
        <v>371.14935000000003</v>
      </c>
      <c r="T211" s="70">
        <v>403.49470000000002</v>
      </c>
      <c r="U211" s="70">
        <v>424.09095000000002</v>
      </c>
    </row>
    <row r="212" spans="1:21" ht="12.75" customHeight="1" x14ac:dyDescent="0.25">
      <c r="A212" s="61"/>
      <c r="B212" s="74" t="s">
        <v>86</v>
      </c>
      <c r="C212" s="70" t="s">
        <v>161</v>
      </c>
      <c r="D212" s="70">
        <v>34.901240000000001</v>
      </c>
      <c r="E212" s="70" t="s">
        <v>161</v>
      </c>
      <c r="F212" s="67" t="s">
        <v>161</v>
      </c>
      <c r="G212" s="70" t="s">
        <v>161</v>
      </c>
      <c r="H212" s="70" t="s">
        <v>161</v>
      </c>
      <c r="I212" s="67" t="s">
        <v>161</v>
      </c>
      <c r="J212" s="70">
        <v>50.816560000000003</v>
      </c>
      <c r="K212" s="70" t="s">
        <v>161</v>
      </c>
      <c r="L212" s="70" t="s">
        <v>161</v>
      </c>
      <c r="M212" s="70" t="s">
        <v>161</v>
      </c>
      <c r="N212" s="70">
        <v>75.408519999999996</v>
      </c>
      <c r="O212" s="70" t="s">
        <v>161</v>
      </c>
      <c r="P212" s="70" t="s">
        <v>161</v>
      </c>
      <c r="Q212" s="70" t="s">
        <v>161</v>
      </c>
      <c r="R212" s="70" t="s">
        <v>161</v>
      </c>
      <c r="S212" s="67" t="s">
        <v>161</v>
      </c>
      <c r="T212" s="70" t="s">
        <v>161</v>
      </c>
      <c r="U212" s="70" t="s">
        <v>161</v>
      </c>
    </row>
    <row r="213" spans="1:21" ht="12.75" customHeight="1" x14ac:dyDescent="0.25">
      <c r="A213" s="61"/>
      <c r="B213" s="72" t="s">
        <v>159</v>
      </c>
      <c r="C213" s="68" t="s">
        <v>161</v>
      </c>
      <c r="D213" s="68">
        <v>5.5599999999999998E-3</v>
      </c>
      <c r="E213" s="68" t="s">
        <v>161</v>
      </c>
      <c r="F213" s="66" t="s">
        <v>161</v>
      </c>
      <c r="G213" s="68" t="s">
        <v>161</v>
      </c>
      <c r="H213" s="68" t="s">
        <v>161</v>
      </c>
      <c r="I213" s="68" t="s">
        <v>161</v>
      </c>
      <c r="J213" s="68" t="s">
        <v>161</v>
      </c>
      <c r="K213" s="68" t="s">
        <v>161</v>
      </c>
      <c r="L213" s="68" t="s">
        <v>161</v>
      </c>
      <c r="M213" s="68" t="s">
        <v>161</v>
      </c>
      <c r="N213" s="68" t="s">
        <v>161</v>
      </c>
      <c r="O213" s="68" t="s">
        <v>161</v>
      </c>
      <c r="P213" s="68" t="s">
        <v>161</v>
      </c>
      <c r="Q213" s="68" t="s">
        <v>161</v>
      </c>
      <c r="R213" s="68" t="s">
        <v>161</v>
      </c>
      <c r="S213" s="68" t="s">
        <v>161</v>
      </c>
      <c r="T213" s="68" t="s">
        <v>161</v>
      </c>
      <c r="U213" s="68" t="s">
        <v>161</v>
      </c>
    </row>
    <row r="214" spans="1:21" ht="12.75" customHeight="1" x14ac:dyDescent="0.25">
      <c r="A214" s="61"/>
      <c r="B214" s="72" t="s">
        <v>129</v>
      </c>
      <c r="C214" s="68" t="s">
        <v>161</v>
      </c>
      <c r="D214" s="68">
        <v>41.547170000000001</v>
      </c>
      <c r="E214" s="68" t="s">
        <v>161</v>
      </c>
      <c r="F214" s="66" t="s">
        <v>161</v>
      </c>
      <c r="G214" s="68" t="s">
        <v>161</v>
      </c>
      <c r="H214" s="68" t="s">
        <v>161</v>
      </c>
      <c r="I214" s="68" t="s">
        <v>161</v>
      </c>
      <c r="J214" s="68">
        <v>27.55978</v>
      </c>
      <c r="K214" s="68" t="s">
        <v>161</v>
      </c>
      <c r="L214" s="68" t="s">
        <v>161</v>
      </c>
      <c r="M214" s="68" t="s">
        <v>161</v>
      </c>
      <c r="N214" s="68" t="s">
        <v>161</v>
      </c>
      <c r="O214" s="68" t="s">
        <v>161</v>
      </c>
      <c r="P214" s="68" t="s">
        <v>161</v>
      </c>
      <c r="Q214" s="68" t="s">
        <v>161</v>
      </c>
      <c r="R214" s="68" t="s">
        <v>161</v>
      </c>
      <c r="S214" s="68" t="s">
        <v>161</v>
      </c>
      <c r="T214" s="68" t="s">
        <v>161</v>
      </c>
      <c r="U214" s="68" t="s">
        <v>161</v>
      </c>
    </row>
    <row r="215" spans="1:21" ht="12.75" customHeight="1" x14ac:dyDescent="0.25">
      <c r="A215" s="61"/>
      <c r="B215" s="72" t="s">
        <v>87</v>
      </c>
      <c r="C215" s="69">
        <v>944.35264000000006</v>
      </c>
      <c r="D215" s="69">
        <v>574.22438</v>
      </c>
      <c r="E215" s="69">
        <v>516.71262999999999</v>
      </c>
      <c r="F215" s="69">
        <v>469.22393</v>
      </c>
      <c r="G215" s="69">
        <v>447.86712</v>
      </c>
      <c r="H215" s="69">
        <v>440.91609999999997</v>
      </c>
      <c r="I215" s="69">
        <v>432.79667999999998</v>
      </c>
      <c r="J215" s="69">
        <v>413.84109999999998</v>
      </c>
      <c r="K215" s="69">
        <v>418.07314000000002</v>
      </c>
      <c r="L215" s="69">
        <v>420.78888999999998</v>
      </c>
      <c r="M215" s="69">
        <v>438.16383999999999</v>
      </c>
      <c r="N215" s="69">
        <v>432.10503</v>
      </c>
      <c r="O215" s="69">
        <v>428.51155999999997</v>
      </c>
      <c r="P215" s="69">
        <v>443.07873000000001</v>
      </c>
      <c r="Q215" s="69">
        <v>446.33967999999999</v>
      </c>
      <c r="R215" s="69">
        <v>429.09852999999998</v>
      </c>
      <c r="S215" s="69">
        <v>370.08913999999999</v>
      </c>
      <c r="T215" s="69">
        <v>388.06263000000001</v>
      </c>
      <c r="U215" s="69">
        <v>409.51799999999997</v>
      </c>
    </row>
    <row r="216" spans="1:21" ht="12.75" customHeight="1" x14ac:dyDescent="0.25">
      <c r="A216" s="61"/>
      <c r="B216" s="72" t="s">
        <v>130</v>
      </c>
      <c r="C216" s="68" t="s">
        <v>161</v>
      </c>
      <c r="D216" s="68">
        <v>130.4357</v>
      </c>
      <c r="E216" s="68" t="s">
        <v>161</v>
      </c>
      <c r="F216" s="66" t="s">
        <v>161</v>
      </c>
      <c r="G216" s="68" t="s">
        <v>161</v>
      </c>
      <c r="H216" s="68" t="s">
        <v>161</v>
      </c>
      <c r="I216" s="66" t="s">
        <v>161</v>
      </c>
      <c r="J216" s="68">
        <v>129.834</v>
      </c>
      <c r="K216" s="68" t="s">
        <v>161</v>
      </c>
      <c r="L216" s="66" t="s">
        <v>161</v>
      </c>
      <c r="M216" s="68" t="s">
        <v>161</v>
      </c>
      <c r="N216" s="68" t="s">
        <v>161</v>
      </c>
      <c r="O216" s="68">
        <v>195.30799999999999</v>
      </c>
      <c r="P216" s="68" t="s">
        <v>161</v>
      </c>
      <c r="Q216" s="68" t="s">
        <v>161</v>
      </c>
      <c r="R216" s="68" t="s">
        <v>161</v>
      </c>
      <c r="S216" s="66" t="s">
        <v>161</v>
      </c>
      <c r="T216" s="68" t="s">
        <v>161</v>
      </c>
      <c r="U216" s="68" t="s">
        <v>161</v>
      </c>
    </row>
    <row r="217" spans="1:21" ht="25.2" customHeight="1" x14ac:dyDescent="0.25">
      <c r="A217" s="61"/>
      <c r="B217" s="72" t="s">
        <v>202</v>
      </c>
      <c r="C217" s="68">
        <v>783.41230000000007</v>
      </c>
      <c r="D217" s="68">
        <v>740.04623000000004</v>
      </c>
      <c r="E217" s="68">
        <v>732.71680000000003</v>
      </c>
      <c r="F217" s="68">
        <v>754.55764999999997</v>
      </c>
      <c r="G217" s="68">
        <v>730.86369000000002</v>
      </c>
      <c r="H217" s="68">
        <v>730.80008999999995</v>
      </c>
      <c r="I217" s="68">
        <v>701.85077999999999</v>
      </c>
      <c r="J217" s="68">
        <v>704.43533000000002</v>
      </c>
      <c r="K217" s="68">
        <v>709.86251000000004</v>
      </c>
      <c r="L217" s="68">
        <v>690.46407999999997</v>
      </c>
      <c r="M217" s="68">
        <v>697.44009000000005</v>
      </c>
      <c r="N217" s="68">
        <v>695.08434999999997</v>
      </c>
      <c r="O217" s="68">
        <v>688.26482999999996</v>
      </c>
      <c r="P217" s="68">
        <v>684.19046000000003</v>
      </c>
      <c r="Q217" s="68">
        <v>673.79854</v>
      </c>
      <c r="R217" s="68">
        <v>651.45842000000005</v>
      </c>
      <c r="S217" s="66">
        <v>596.92992000000004</v>
      </c>
      <c r="T217" s="68">
        <v>613.21789000000001</v>
      </c>
      <c r="U217" s="68">
        <v>569.27319999999997</v>
      </c>
    </row>
    <row r="218" spans="1:21" ht="12.75" customHeight="1" x14ac:dyDescent="0.25">
      <c r="A218" s="61"/>
      <c r="B218" s="74" t="s">
        <v>203</v>
      </c>
      <c r="C218" s="67">
        <v>38.988839999999996</v>
      </c>
      <c r="D218" s="67">
        <v>39.236699999999999</v>
      </c>
      <c r="E218" s="67" t="s">
        <v>161</v>
      </c>
      <c r="F218" s="67" t="s">
        <v>161</v>
      </c>
      <c r="G218" s="67" t="s">
        <v>161</v>
      </c>
      <c r="H218" s="67" t="s">
        <v>161</v>
      </c>
      <c r="I218" s="67" t="s">
        <v>161</v>
      </c>
      <c r="J218" s="67" t="s">
        <v>161</v>
      </c>
      <c r="K218" s="67" t="s">
        <v>161</v>
      </c>
      <c r="L218" s="67" t="s">
        <v>161</v>
      </c>
      <c r="M218" s="67" t="s">
        <v>161</v>
      </c>
      <c r="N218" s="67" t="s">
        <v>161</v>
      </c>
      <c r="O218" s="67" t="s">
        <v>161</v>
      </c>
      <c r="P218" s="67" t="s">
        <v>161</v>
      </c>
      <c r="Q218" s="67" t="s">
        <v>161</v>
      </c>
      <c r="R218" s="67" t="s">
        <v>161</v>
      </c>
      <c r="S218" s="67" t="s">
        <v>161</v>
      </c>
      <c r="T218" s="67" t="s">
        <v>161</v>
      </c>
      <c r="U218" s="67" t="s">
        <v>161</v>
      </c>
    </row>
    <row r="219" spans="1:21" ht="12.75" customHeight="1" x14ac:dyDescent="0.25">
      <c r="A219" s="61"/>
      <c r="B219" s="74" t="s">
        <v>204</v>
      </c>
      <c r="C219" s="67">
        <v>6219.5240199999998</v>
      </c>
      <c r="D219" s="67">
        <v>6499.9233700000004</v>
      </c>
      <c r="E219" s="67">
        <v>6597.6652100000001</v>
      </c>
      <c r="F219" s="67">
        <v>6812.3233200000004</v>
      </c>
      <c r="G219" s="67">
        <v>6867.1211800000001</v>
      </c>
      <c r="H219" s="67">
        <v>6868.76062</v>
      </c>
      <c r="I219" s="67">
        <v>6930.9571500000002</v>
      </c>
      <c r="J219" s="67">
        <v>7075.60941</v>
      </c>
      <c r="K219" s="67">
        <v>6979.1963699999997</v>
      </c>
      <c r="L219" s="67">
        <v>7011.1957000000002</v>
      </c>
      <c r="M219" s="67">
        <v>7057.5388000000003</v>
      </c>
      <c r="N219" s="67">
        <v>7198.3789900000002</v>
      </c>
      <c r="O219" s="67">
        <v>7228.2931600000002</v>
      </c>
      <c r="P219" s="67">
        <v>7150.7435599999999</v>
      </c>
      <c r="Q219" s="67">
        <v>7287.7501199999997</v>
      </c>
      <c r="R219" s="67">
        <v>7090.7531300000001</v>
      </c>
      <c r="S219" s="67">
        <v>6642.3195900000001</v>
      </c>
      <c r="T219" s="67">
        <v>6854.7281899999998</v>
      </c>
      <c r="U219" s="67">
        <v>6716.9930199999999</v>
      </c>
    </row>
    <row r="220" spans="1:21" ht="12.75" customHeight="1" x14ac:dyDescent="0.25">
      <c r="A220" s="61"/>
      <c r="B220" s="74" t="s">
        <v>131</v>
      </c>
      <c r="C220" s="70">
        <v>32.104860000000002</v>
      </c>
      <c r="D220" s="70">
        <v>35.978090000000002</v>
      </c>
      <c r="E220" s="70" t="s">
        <v>161</v>
      </c>
      <c r="F220" s="70" t="s">
        <v>161</v>
      </c>
      <c r="G220" s="67" t="s">
        <v>161</v>
      </c>
      <c r="H220" s="67">
        <v>36.6935</v>
      </c>
      <c r="I220" s="67" t="s">
        <v>161</v>
      </c>
      <c r="J220" s="67">
        <v>35.20234</v>
      </c>
      <c r="K220" s="67" t="s">
        <v>161</v>
      </c>
      <c r="L220" s="67">
        <v>35.156320000000001</v>
      </c>
      <c r="M220" s="67" t="s">
        <v>161</v>
      </c>
      <c r="N220" s="67">
        <v>36.278359999999999</v>
      </c>
      <c r="O220" s="70" t="s">
        <v>161</v>
      </c>
      <c r="P220" s="70" t="s">
        <v>161</v>
      </c>
      <c r="Q220" s="70" t="s">
        <v>161</v>
      </c>
      <c r="R220" s="70" t="s">
        <v>161</v>
      </c>
      <c r="S220" s="70" t="s">
        <v>161</v>
      </c>
      <c r="T220" s="70" t="s">
        <v>161</v>
      </c>
      <c r="U220" s="70" t="s">
        <v>161</v>
      </c>
    </row>
    <row r="221" spans="1:21" ht="12.75" customHeight="1" x14ac:dyDescent="0.25">
      <c r="A221" s="61"/>
      <c r="B221" s="74" t="s">
        <v>34</v>
      </c>
      <c r="C221" s="70">
        <v>182.90043</v>
      </c>
      <c r="D221" s="70">
        <v>186.9982</v>
      </c>
      <c r="E221" s="70">
        <v>186.88245000000001</v>
      </c>
      <c r="F221" s="67">
        <v>191.74351999999999</v>
      </c>
      <c r="G221" s="70">
        <v>180.65332000000001</v>
      </c>
      <c r="H221" s="70">
        <v>175.83273</v>
      </c>
      <c r="I221" s="70">
        <v>184.70230000000001</v>
      </c>
      <c r="J221" s="70">
        <v>201.16746000000001</v>
      </c>
      <c r="K221" s="70">
        <v>203.17421999999999</v>
      </c>
      <c r="L221" s="70">
        <v>207.66779</v>
      </c>
      <c r="M221" s="70">
        <v>205.31868</v>
      </c>
      <c r="N221" s="70">
        <v>202.92375000000001</v>
      </c>
      <c r="O221" s="70">
        <v>199.83707999999999</v>
      </c>
      <c r="P221" s="70" t="s">
        <v>161</v>
      </c>
      <c r="Q221" s="70" t="s">
        <v>161</v>
      </c>
      <c r="R221" s="70" t="s">
        <v>161</v>
      </c>
      <c r="S221" s="70" t="s">
        <v>161</v>
      </c>
      <c r="T221" s="70" t="s">
        <v>161</v>
      </c>
      <c r="U221" s="70" t="s">
        <v>161</v>
      </c>
    </row>
    <row r="222" spans="1:21" ht="12.75" customHeight="1" x14ac:dyDescent="0.25">
      <c r="A222" s="61"/>
      <c r="B222" s="74" t="s">
        <v>132</v>
      </c>
      <c r="C222" s="70" t="s">
        <v>161</v>
      </c>
      <c r="D222" s="70">
        <v>0.29938999999999999</v>
      </c>
      <c r="E222" s="70" t="s">
        <v>161</v>
      </c>
      <c r="F222" s="67" t="s">
        <v>161</v>
      </c>
      <c r="G222" s="70" t="s">
        <v>161</v>
      </c>
      <c r="H222" s="70" t="s">
        <v>161</v>
      </c>
      <c r="I222" s="67" t="s">
        <v>161</v>
      </c>
      <c r="J222" s="70" t="s">
        <v>161</v>
      </c>
      <c r="K222" s="70" t="s">
        <v>161</v>
      </c>
      <c r="L222" s="70" t="s">
        <v>161</v>
      </c>
      <c r="M222" s="70" t="s">
        <v>161</v>
      </c>
      <c r="N222" s="70" t="s">
        <v>161</v>
      </c>
      <c r="O222" s="70" t="s">
        <v>161</v>
      </c>
      <c r="P222" s="70" t="s">
        <v>161</v>
      </c>
      <c r="Q222" s="70" t="s">
        <v>161</v>
      </c>
      <c r="R222" s="70" t="s">
        <v>161</v>
      </c>
      <c r="S222" s="67" t="s">
        <v>161</v>
      </c>
      <c r="T222" s="70" t="s">
        <v>161</v>
      </c>
      <c r="U222" s="70" t="s">
        <v>161</v>
      </c>
    </row>
    <row r="223" spans="1:21" ht="21" customHeight="1" x14ac:dyDescent="0.25">
      <c r="A223" s="61"/>
      <c r="B223" s="72" t="s">
        <v>168</v>
      </c>
      <c r="C223" s="69" t="s">
        <v>161</v>
      </c>
      <c r="D223" s="69" t="s">
        <v>161</v>
      </c>
      <c r="E223" s="69" t="s">
        <v>161</v>
      </c>
      <c r="F223" s="69" t="s">
        <v>161</v>
      </c>
      <c r="G223" s="69" t="s">
        <v>161</v>
      </c>
      <c r="H223" s="69" t="s">
        <v>161</v>
      </c>
      <c r="I223" s="69">
        <v>192.19224</v>
      </c>
      <c r="J223" s="69" t="s">
        <v>161</v>
      </c>
      <c r="K223" s="69" t="s">
        <v>161</v>
      </c>
      <c r="L223" s="69" t="s">
        <v>161</v>
      </c>
      <c r="M223" s="69" t="s">
        <v>161</v>
      </c>
      <c r="N223" s="69" t="s">
        <v>161</v>
      </c>
      <c r="O223" s="69" t="s">
        <v>161</v>
      </c>
      <c r="P223" s="69" t="s">
        <v>161</v>
      </c>
      <c r="Q223" s="69" t="s">
        <v>161</v>
      </c>
      <c r="R223" s="69" t="s">
        <v>161</v>
      </c>
      <c r="S223" s="69" t="s">
        <v>161</v>
      </c>
      <c r="T223" s="69" t="s">
        <v>161</v>
      </c>
      <c r="U223" s="69" t="s">
        <v>161</v>
      </c>
    </row>
    <row r="224" spans="1:21" ht="12.75" customHeight="1" x14ac:dyDescent="0.25">
      <c r="A224" s="61"/>
      <c r="B224" s="72" t="s">
        <v>88</v>
      </c>
      <c r="C224" s="69" t="s">
        <v>161</v>
      </c>
      <c r="D224" s="69">
        <v>84.454059999999998</v>
      </c>
      <c r="E224" s="69" t="s">
        <v>161</v>
      </c>
      <c r="F224" s="69" t="s">
        <v>161</v>
      </c>
      <c r="G224" s="69" t="s">
        <v>161</v>
      </c>
      <c r="H224" s="69" t="s">
        <v>161</v>
      </c>
      <c r="I224" s="69" t="s">
        <v>161</v>
      </c>
      <c r="J224" s="69">
        <v>135.79500999999999</v>
      </c>
      <c r="K224" s="69" t="s">
        <v>161</v>
      </c>
      <c r="L224" s="69" t="s">
        <v>161</v>
      </c>
      <c r="M224" s="69" t="s">
        <v>161</v>
      </c>
      <c r="N224" s="69" t="s">
        <v>161</v>
      </c>
      <c r="O224" s="69" t="s">
        <v>161</v>
      </c>
      <c r="P224" s="69" t="s">
        <v>161</v>
      </c>
      <c r="Q224" s="69" t="s">
        <v>161</v>
      </c>
      <c r="R224" s="69" t="s">
        <v>161</v>
      </c>
      <c r="S224" s="69" t="s">
        <v>161</v>
      </c>
      <c r="T224" s="69">
        <v>266.04923000000002</v>
      </c>
      <c r="U224" s="69" t="s">
        <v>161</v>
      </c>
    </row>
    <row r="225" spans="1:21" ht="12.75" customHeight="1" x14ac:dyDescent="0.25">
      <c r="A225" s="61"/>
      <c r="B225" s="72" t="s">
        <v>89</v>
      </c>
      <c r="C225" s="69" t="s">
        <v>161</v>
      </c>
      <c r="D225" s="69" t="s">
        <v>161</v>
      </c>
      <c r="E225" s="69">
        <v>17.87011</v>
      </c>
      <c r="F225" s="69" t="s">
        <v>161</v>
      </c>
      <c r="G225" s="69" t="s">
        <v>161</v>
      </c>
      <c r="H225" s="69" t="s">
        <v>161</v>
      </c>
      <c r="I225" s="69" t="s">
        <v>161</v>
      </c>
      <c r="J225" s="69">
        <v>25.742090000000001</v>
      </c>
      <c r="K225" s="69" t="s">
        <v>161</v>
      </c>
      <c r="L225" s="69" t="s">
        <v>161</v>
      </c>
      <c r="M225" s="69" t="s">
        <v>161</v>
      </c>
      <c r="N225" s="69" t="s">
        <v>161</v>
      </c>
      <c r="O225" s="69" t="s">
        <v>161</v>
      </c>
      <c r="P225" s="69" t="s">
        <v>161</v>
      </c>
      <c r="Q225" s="69" t="s">
        <v>161</v>
      </c>
      <c r="R225" s="69" t="s">
        <v>161</v>
      </c>
      <c r="S225" s="69" t="s">
        <v>161</v>
      </c>
      <c r="T225" s="69" t="s">
        <v>161</v>
      </c>
      <c r="U225" s="69" t="s">
        <v>161</v>
      </c>
    </row>
    <row r="226" spans="1:21" ht="12.75" customHeight="1" x14ac:dyDescent="0.25">
      <c r="A226" s="61"/>
      <c r="B226" s="72" t="s">
        <v>90</v>
      </c>
      <c r="C226" s="69" t="s">
        <v>161</v>
      </c>
      <c r="D226" s="69">
        <v>32.770069999999997</v>
      </c>
      <c r="E226" s="69" t="s">
        <v>161</v>
      </c>
      <c r="F226" s="69" t="s">
        <v>161</v>
      </c>
      <c r="G226" s="69" t="s">
        <v>161</v>
      </c>
      <c r="H226" s="69" t="s">
        <v>161</v>
      </c>
      <c r="I226" s="69" t="s">
        <v>161</v>
      </c>
      <c r="J226" s="69">
        <v>14.4047</v>
      </c>
      <c r="K226" s="69" t="s">
        <v>161</v>
      </c>
      <c r="L226" s="69" t="s">
        <v>161</v>
      </c>
      <c r="M226" s="69" t="s">
        <v>161</v>
      </c>
      <c r="N226" s="69" t="s">
        <v>161</v>
      </c>
      <c r="O226" s="69" t="s">
        <v>161</v>
      </c>
      <c r="P226" s="69" t="s">
        <v>161</v>
      </c>
      <c r="Q226" s="69" t="s">
        <v>161</v>
      </c>
      <c r="R226" s="69" t="s">
        <v>161</v>
      </c>
      <c r="S226" s="69" t="s">
        <v>161</v>
      </c>
      <c r="T226" s="69" t="s">
        <v>161</v>
      </c>
      <c r="U226" s="69" t="s">
        <v>161</v>
      </c>
    </row>
    <row r="227" spans="1:21" ht="12.75" customHeight="1" x14ac:dyDescent="0.25">
      <c r="A227" s="61"/>
      <c r="B227" s="72" t="s">
        <v>133</v>
      </c>
      <c r="C227" s="69" t="s">
        <v>161</v>
      </c>
      <c r="D227" s="69">
        <v>27.59422</v>
      </c>
      <c r="E227" s="69" t="s">
        <v>161</v>
      </c>
      <c r="F227" s="69" t="s">
        <v>161</v>
      </c>
      <c r="G227" s="69" t="s">
        <v>161</v>
      </c>
      <c r="H227" s="69" t="s">
        <v>161</v>
      </c>
      <c r="I227" s="69" t="s">
        <v>161</v>
      </c>
      <c r="J227" s="69">
        <v>68.540679999999995</v>
      </c>
      <c r="K227" s="69" t="s">
        <v>161</v>
      </c>
      <c r="L227" s="69" t="s">
        <v>161</v>
      </c>
      <c r="M227" s="69" t="s">
        <v>161</v>
      </c>
      <c r="N227" s="69" t="s">
        <v>161</v>
      </c>
      <c r="O227" s="69" t="s">
        <v>161</v>
      </c>
      <c r="P227" s="69" t="s">
        <v>161</v>
      </c>
      <c r="Q227" s="69" t="s">
        <v>161</v>
      </c>
      <c r="R227" s="69" t="s">
        <v>161</v>
      </c>
      <c r="S227" s="69" t="s">
        <v>161</v>
      </c>
      <c r="T227" s="69" t="s">
        <v>161</v>
      </c>
      <c r="U227" s="69" t="s">
        <v>161</v>
      </c>
    </row>
    <row r="228" spans="1:21" ht="12.75" customHeight="1" x14ac:dyDescent="0.25">
      <c r="A228" s="60"/>
      <c r="B228" s="16"/>
      <c r="C228" s="17"/>
      <c r="D228" s="17"/>
      <c r="E228" s="17"/>
      <c r="F228" s="17"/>
      <c r="G228" s="18"/>
      <c r="H228" s="17"/>
      <c r="I228" s="17"/>
      <c r="J228" s="17"/>
      <c r="K228" s="17"/>
      <c r="L228" s="17"/>
      <c r="M228" s="17"/>
      <c r="N228" s="17"/>
      <c r="O228" s="17"/>
      <c r="P228" s="17"/>
      <c r="Q228" s="17"/>
      <c r="R228" s="17"/>
      <c r="S228" s="17"/>
      <c r="T228" s="17"/>
      <c r="U228" s="17"/>
    </row>
    <row r="229" spans="1:21" x14ac:dyDescent="0.25">
      <c r="A229" s="62" t="s">
        <v>35</v>
      </c>
      <c r="C229" s="19"/>
      <c r="D229" s="20"/>
      <c r="E229" s="19"/>
      <c r="F229" s="20"/>
      <c r="G229" s="19"/>
      <c r="H229" s="20"/>
    </row>
    <row r="230" spans="1:21" ht="3" customHeight="1" x14ac:dyDescent="0.25">
      <c r="A230" s="62"/>
      <c r="C230" s="19"/>
      <c r="D230" s="20"/>
      <c r="E230" s="19"/>
      <c r="F230" s="20"/>
      <c r="G230" s="19"/>
      <c r="H230" s="20"/>
    </row>
    <row r="231" spans="1:21" ht="14.25" customHeight="1" x14ac:dyDescent="0.25">
      <c r="A231" s="90" t="s">
        <v>211</v>
      </c>
      <c r="B231" s="90"/>
      <c r="C231" s="90"/>
      <c r="D231" s="90"/>
      <c r="E231" s="90"/>
      <c r="F231" s="90"/>
      <c r="G231" s="90"/>
      <c r="H231" s="90"/>
      <c r="I231" s="90"/>
      <c r="J231" s="90"/>
      <c r="K231" s="90"/>
      <c r="L231" s="90"/>
      <c r="M231" s="90"/>
      <c r="N231" s="90"/>
      <c r="O231" s="90"/>
      <c r="P231" s="90"/>
      <c r="Q231" s="90"/>
      <c r="R231" s="90"/>
      <c r="S231" s="90"/>
    </row>
    <row r="232" spans="1:21" ht="14.25" customHeight="1" x14ac:dyDescent="0.25">
      <c r="A232" s="81" t="s">
        <v>212</v>
      </c>
      <c r="B232" s="82"/>
      <c r="C232" s="82"/>
      <c r="D232" s="82"/>
      <c r="E232" s="82"/>
      <c r="F232" s="82"/>
      <c r="G232" s="82"/>
      <c r="H232" s="82"/>
      <c r="I232" s="82"/>
      <c r="J232" s="82"/>
      <c r="K232" s="82"/>
      <c r="L232" s="82"/>
      <c r="M232" s="82"/>
      <c r="N232" s="82"/>
      <c r="O232" s="82"/>
      <c r="P232" s="82"/>
      <c r="Q232" s="82"/>
      <c r="R232" s="82"/>
      <c r="S232" s="82"/>
    </row>
    <row r="233" spans="1:21" x14ac:dyDescent="0.25">
      <c r="B233" s="21"/>
      <c r="C233" s="91"/>
      <c r="D233" s="91"/>
      <c r="E233" s="91"/>
      <c r="F233" s="91"/>
      <c r="G233" s="91"/>
      <c r="H233" s="91"/>
      <c r="I233" s="91"/>
    </row>
    <row r="234" spans="1:21" ht="15" x14ac:dyDescent="0.25">
      <c r="A234" s="83" t="s">
        <v>36</v>
      </c>
      <c r="B234" s="83"/>
      <c r="C234" s="83"/>
      <c r="D234" s="83"/>
      <c r="E234" s="83"/>
      <c r="F234" s="83"/>
      <c r="G234" s="22"/>
    </row>
    <row r="235" spans="1:21" ht="3" customHeight="1" x14ac:dyDescent="0.25">
      <c r="A235" s="64"/>
      <c r="B235" s="23"/>
      <c r="C235" s="19"/>
      <c r="D235" s="24"/>
      <c r="E235" s="25"/>
      <c r="F235" s="24"/>
      <c r="G235" s="25"/>
    </row>
    <row r="236" spans="1:21" ht="50.25" customHeight="1" x14ac:dyDescent="0.25">
      <c r="A236" s="77" t="s">
        <v>162</v>
      </c>
      <c r="B236" s="77"/>
      <c r="C236" s="77"/>
      <c r="D236" s="77"/>
      <c r="E236" s="77"/>
      <c r="F236" s="77"/>
      <c r="G236" s="77"/>
      <c r="H236" s="77"/>
      <c r="I236" s="77"/>
      <c r="J236" s="77"/>
      <c r="K236" s="77"/>
      <c r="L236" s="77"/>
      <c r="M236" s="77"/>
      <c r="N236" s="77"/>
      <c r="O236" s="77"/>
      <c r="P236" s="77"/>
      <c r="Q236" s="77"/>
      <c r="R236" s="77"/>
      <c r="S236" s="77"/>
      <c r="T236" s="77"/>
      <c r="U236" s="77"/>
    </row>
    <row r="237" spans="1:21" ht="15" customHeight="1" x14ac:dyDescent="0.25">
      <c r="A237" s="78" t="s">
        <v>160</v>
      </c>
      <c r="B237" s="78"/>
      <c r="C237" s="78"/>
      <c r="D237" s="78"/>
      <c r="E237" s="78"/>
      <c r="F237" s="78"/>
      <c r="G237" s="78"/>
      <c r="H237" s="78"/>
      <c r="I237" s="78"/>
      <c r="J237" s="78"/>
      <c r="K237" s="78"/>
      <c r="L237" s="78"/>
      <c r="M237" s="78"/>
      <c r="N237" s="78"/>
      <c r="O237" s="78"/>
      <c r="P237" s="78"/>
      <c r="Q237" s="78"/>
      <c r="R237" s="78"/>
      <c r="S237" s="78"/>
      <c r="T237" s="78"/>
      <c r="U237" s="78"/>
    </row>
    <row r="238" spans="1:21" ht="13.2" customHeight="1" x14ac:dyDescent="0.25">
      <c r="A238" s="78" t="s">
        <v>205</v>
      </c>
      <c r="B238" s="78"/>
      <c r="C238" s="78"/>
      <c r="D238" s="78"/>
      <c r="E238" s="78"/>
      <c r="F238" s="78"/>
      <c r="G238" s="78"/>
      <c r="H238" s="78"/>
      <c r="I238" s="78"/>
      <c r="J238" s="78"/>
      <c r="K238" s="78"/>
      <c r="L238" s="78"/>
      <c r="M238" s="78"/>
      <c r="N238" s="78"/>
      <c r="O238" s="78"/>
      <c r="P238" s="78"/>
      <c r="Q238" s="78"/>
      <c r="R238" s="78"/>
      <c r="S238" s="78"/>
      <c r="T238" s="78"/>
      <c r="U238" s="78"/>
    </row>
    <row r="239" spans="1:21" ht="10.199999999999999" customHeight="1" x14ac:dyDescent="0.25">
      <c r="A239" s="79" t="s">
        <v>214</v>
      </c>
      <c r="B239" s="79"/>
      <c r="C239" s="79"/>
      <c r="D239" s="79"/>
      <c r="E239" s="79"/>
      <c r="F239" s="79"/>
      <c r="G239" s="79"/>
      <c r="H239" s="79"/>
      <c r="I239" s="79"/>
      <c r="J239" s="79"/>
      <c r="K239" s="79"/>
      <c r="L239" s="79"/>
      <c r="M239" s="79"/>
      <c r="N239" s="79"/>
      <c r="O239" s="79"/>
      <c r="P239" s="79"/>
      <c r="Q239" s="79"/>
      <c r="R239" s="79"/>
      <c r="S239" s="79"/>
      <c r="T239" s="79"/>
      <c r="U239" s="79"/>
    </row>
    <row r="240" spans="1:21" ht="21" customHeight="1" x14ac:dyDescent="0.25">
      <c r="A240" s="78" t="s">
        <v>215</v>
      </c>
      <c r="B240" s="78"/>
      <c r="C240" s="78"/>
      <c r="D240" s="78"/>
      <c r="E240" s="78"/>
      <c r="F240" s="78"/>
      <c r="G240" s="78"/>
      <c r="H240" s="78"/>
      <c r="I240" s="78"/>
      <c r="J240" s="78"/>
      <c r="K240" s="78"/>
      <c r="L240" s="78"/>
      <c r="M240" s="78"/>
      <c r="N240" s="78"/>
      <c r="O240" s="78"/>
      <c r="P240" s="78"/>
      <c r="Q240" s="78"/>
      <c r="R240" s="78"/>
      <c r="S240" s="78"/>
      <c r="T240" s="78"/>
      <c r="U240" s="78"/>
    </row>
    <row r="241" spans="1:21" ht="10.8" customHeight="1" x14ac:dyDescent="0.25">
      <c r="A241" s="79" t="s">
        <v>206</v>
      </c>
      <c r="B241" s="79"/>
      <c r="C241" s="79"/>
      <c r="D241" s="79"/>
      <c r="E241" s="79"/>
      <c r="F241" s="79"/>
      <c r="G241" s="79"/>
      <c r="H241" s="79"/>
      <c r="I241" s="79"/>
      <c r="J241" s="79"/>
      <c r="K241" s="79"/>
      <c r="L241" s="79"/>
      <c r="M241" s="79"/>
      <c r="N241" s="79"/>
      <c r="O241" s="79"/>
      <c r="P241" s="79"/>
      <c r="Q241" s="79"/>
      <c r="R241" s="79"/>
      <c r="S241" s="79"/>
      <c r="T241" s="79"/>
      <c r="U241" s="79"/>
    </row>
    <row r="242" spans="1:21" ht="31.8" customHeight="1" x14ac:dyDescent="0.25">
      <c r="A242" s="78" t="s">
        <v>208</v>
      </c>
      <c r="B242" s="78"/>
      <c r="C242" s="78"/>
      <c r="D242" s="78"/>
      <c r="E242" s="78"/>
      <c r="F242" s="78"/>
      <c r="G242" s="78"/>
      <c r="H242" s="78"/>
      <c r="I242" s="78"/>
      <c r="J242" s="78"/>
      <c r="K242" s="78"/>
      <c r="L242" s="78"/>
      <c r="M242" s="78"/>
      <c r="N242" s="78"/>
      <c r="O242" s="78"/>
      <c r="P242" s="78"/>
      <c r="Q242" s="78"/>
      <c r="R242" s="78"/>
      <c r="S242" s="78"/>
      <c r="T242" s="78"/>
      <c r="U242" s="78"/>
    </row>
    <row r="243" spans="1:21" ht="10.199999999999999" customHeight="1" x14ac:dyDescent="0.25">
      <c r="A243" s="79" t="s">
        <v>207</v>
      </c>
      <c r="B243" s="79"/>
      <c r="C243" s="79"/>
      <c r="D243" s="79"/>
      <c r="E243" s="79"/>
      <c r="F243" s="79"/>
      <c r="G243" s="79"/>
      <c r="H243" s="79"/>
      <c r="I243" s="79"/>
      <c r="J243" s="79"/>
      <c r="K243" s="79"/>
      <c r="L243" s="79"/>
      <c r="M243" s="79"/>
      <c r="N243" s="79"/>
      <c r="O243" s="79"/>
      <c r="P243" s="79"/>
      <c r="Q243" s="79"/>
      <c r="R243" s="79"/>
      <c r="S243" s="79"/>
      <c r="T243" s="79"/>
      <c r="U243" s="79"/>
    </row>
    <row r="245" spans="1:21" s="75" customFormat="1" ht="12.75" customHeight="1" x14ac:dyDescent="0.25">
      <c r="A245" s="80" t="s">
        <v>170</v>
      </c>
      <c r="B245" s="80"/>
      <c r="C245" s="80"/>
      <c r="D245" s="80"/>
      <c r="E245" s="80"/>
      <c r="F245" s="80"/>
      <c r="G245" s="80"/>
      <c r="H245" s="80"/>
      <c r="I245" s="80"/>
      <c r="J245" s="80"/>
      <c r="K245" s="80"/>
      <c r="L245" s="80"/>
      <c r="M245" s="80"/>
      <c r="N245" s="80"/>
      <c r="O245" s="80"/>
      <c r="P245" s="80"/>
    </row>
    <row r="246" spans="1:21" s="75" customFormat="1" ht="37.5" customHeight="1" x14ac:dyDescent="0.25">
      <c r="A246" s="84" t="s">
        <v>213</v>
      </c>
      <c r="B246" s="84"/>
      <c r="C246" s="84"/>
      <c r="D246" s="84"/>
      <c r="E246" s="84"/>
      <c r="F246" s="84"/>
      <c r="G246" s="84"/>
      <c r="H246" s="84"/>
      <c r="I246" s="84"/>
      <c r="J246" s="84"/>
      <c r="K246" s="84"/>
      <c r="L246" s="84"/>
      <c r="M246" s="84"/>
      <c r="N246" s="84"/>
      <c r="O246" s="84"/>
      <c r="P246" s="84"/>
      <c r="Q246" s="84"/>
      <c r="R246" s="84"/>
      <c r="S246" s="84"/>
      <c r="T246" s="84"/>
      <c r="U246" s="84"/>
    </row>
  </sheetData>
  <sheetProtection selectLockedCells="1"/>
  <mergeCells count="17">
    <mergeCell ref="R5:S5"/>
    <mergeCell ref="M7:P7"/>
    <mergeCell ref="C32:S32"/>
    <mergeCell ref="A231:S231"/>
    <mergeCell ref="C233:I233"/>
    <mergeCell ref="A246:U246"/>
    <mergeCell ref="A242:U242"/>
    <mergeCell ref="A240:U240"/>
    <mergeCell ref="A238:U238"/>
    <mergeCell ref="A239:U239"/>
    <mergeCell ref="A241:U241"/>
    <mergeCell ref="A236:U236"/>
    <mergeCell ref="A237:U237"/>
    <mergeCell ref="A243:U243"/>
    <mergeCell ref="A245:P245"/>
    <mergeCell ref="A232:S232"/>
    <mergeCell ref="A234:F234"/>
  </mergeCells>
  <dataValidations count="1">
    <dataValidation type="list" allowBlank="1" showInputMessage="1" showErrorMessage="1" sqref="M7">
      <formula1>$B$33:$B$227</formula1>
    </dataValidation>
  </dataValidations>
  <hyperlinks>
    <hyperlink ref="A239:U239" r:id="rId1" display="See:  http://www.ipcc-nggip.iges.or.jp/public/gl/invs1.htm. "/>
    <hyperlink ref="A241:U241" r:id="rId2" display="See:   http://www.ipcc-nggip.iges.or.jp/public/2006gl/index.htm ."/>
    <hyperlink ref="A243:U243" r:id="rId3" display="See: http://unfccc.int/ghg_data/ghg_data_unfccc/data_sources/items/3816.php ."/>
    <hyperlink ref="A232:S232" r:id="rId4" display="See: http://unfccc.int ."/>
  </hyperlinks>
  <pageMargins left="0.2" right="0.2" top="0.38" bottom="0.38" header="0.21" footer="0.26"/>
  <pageSetup scale="8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GHG2015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Robin Carrington</cp:lastModifiedBy>
  <cp:lastPrinted>2016-03-18T15:58:03Z</cp:lastPrinted>
  <dcterms:created xsi:type="dcterms:W3CDTF">1996-10-14T23:33:28Z</dcterms:created>
  <dcterms:modified xsi:type="dcterms:W3CDTF">2016-03-18T19:35:12Z</dcterms:modified>
</cp:coreProperties>
</file>